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Чуков\Проект бюджета на 2017 год после согласительной\Решение Совета (после согласительной)\"/>
    </mc:Choice>
  </mc:AlternateContent>
  <bookViews>
    <workbookView xWindow="120" yWindow="120" windowWidth="9720" windowHeight="7320"/>
  </bookViews>
  <sheets>
    <sheet name="Совет" sheetId="12" r:id="rId1"/>
  </sheets>
  <calcPr calcId="152511"/>
</workbook>
</file>

<file path=xl/calcChain.xml><?xml version="1.0" encoding="utf-8"?>
<calcChain xmlns="http://schemas.openxmlformats.org/spreadsheetml/2006/main">
  <c r="F222" i="12" l="1"/>
  <c r="F224" i="12"/>
  <c r="F225" i="12"/>
  <c r="F146" i="12" l="1"/>
  <c r="F145" i="12"/>
  <c r="F121" i="12"/>
  <c r="F115" i="12" l="1"/>
  <c r="F114" i="12" s="1"/>
  <c r="F113" i="12" s="1"/>
  <c r="F180" i="12"/>
  <c r="F179" i="12" s="1"/>
  <c r="F268" i="12"/>
  <c r="F236" i="12"/>
  <c r="F231" i="12"/>
  <c r="F199" i="12"/>
  <c r="F78" i="12"/>
  <c r="F85" i="12" l="1"/>
  <c r="F84" i="12" s="1"/>
  <c r="F212" i="12"/>
  <c r="F119" i="12" l="1"/>
  <c r="F118" i="12" s="1"/>
  <c r="F53" i="12"/>
  <c r="F51" i="12"/>
  <c r="F36" i="12"/>
  <c r="F233" i="12" l="1"/>
  <c r="F228" i="12"/>
  <c r="F241" i="12"/>
  <c r="F201" i="12"/>
  <c r="F198" i="12"/>
  <c r="F57" i="12"/>
  <c r="F38" i="12"/>
  <c r="F265" i="12"/>
  <c r="F37" i="12" l="1"/>
  <c r="F240" i="12"/>
  <c r="F56" i="12"/>
  <c r="F200" i="12"/>
  <c r="F189" i="12"/>
  <c r="F188" i="12" l="1"/>
  <c r="F254" i="12" l="1"/>
  <c r="F267" i="12"/>
  <c r="F260" i="12"/>
  <c r="F258" i="12"/>
  <c r="F247" i="12"/>
  <c r="F244" i="12"/>
  <c r="F238" i="12"/>
  <c r="F235" i="12"/>
  <c r="F230" i="12"/>
  <c r="F223" i="12"/>
  <c r="F221" i="12" s="1"/>
  <c r="F218" i="12"/>
  <c r="F211" i="12"/>
  <c r="F210" i="12"/>
  <c r="F204" i="12"/>
  <c r="F196" i="12"/>
  <c r="F186" i="12"/>
  <c r="F183" i="12"/>
  <c r="F177" i="12"/>
  <c r="F174" i="12"/>
  <c r="F169" i="12"/>
  <c r="F165" i="12"/>
  <c r="F162" i="12"/>
  <c r="F160" i="12"/>
  <c r="F157" i="12"/>
  <c r="F153" i="12"/>
  <c r="F150" i="12"/>
  <c r="F143" i="12"/>
  <c r="F140" i="12"/>
  <c r="F135" i="12"/>
  <c r="F124" i="12"/>
  <c r="F110" i="12"/>
  <c r="F107" i="12"/>
  <c r="F101" i="12"/>
  <c r="F82" i="12"/>
  <c r="F95" i="12"/>
  <c r="F93" i="12"/>
  <c r="F90" i="12"/>
  <c r="F77" i="12"/>
  <c r="F72" i="12"/>
  <c r="F66" i="12"/>
  <c r="F60" i="12"/>
  <c r="F54" i="12"/>
  <c r="F52" i="12"/>
  <c r="F50" i="12"/>
  <c r="F45" i="12"/>
  <c r="F43" i="12"/>
  <c r="F35" i="12"/>
  <c r="F27" i="12"/>
  <c r="F23" i="12"/>
  <c r="F59" i="12" l="1"/>
  <c r="F209" i="12"/>
  <c r="F26" i="12"/>
  <c r="F65" i="12"/>
  <c r="F106" i="12"/>
  <c r="F134" i="12"/>
  <c r="F164" i="12"/>
  <c r="F246" i="12"/>
  <c r="F253" i="12"/>
  <c r="F34" i="12"/>
  <c r="F71" i="12"/>
  <c r="F81" i="12"/>
  <c r="F80" i="12" s="1"/>
  <c r="F156" i="12"/>
  <c r="F168" i="12"/>
  <c r="F217" i="12"/>
  <c r="F76" i="12"/>
  <c r="F89" i="12"/>
  <c r="F100" i="12"/>
  <c r="F142" i="12"/>
  <c r="F173" i="12"/>
  <c r="F182" i="12"/>
  <c r="F203" i="12"/>
  <c r="F195" i="12"/>
  <c r="F194" i="12" s="1"/>
  <c r="F243" i="12"/>
  <c r="F232" i="12"/>
  <c r="F227" i="12"/>
  <c r="F159" i="12"/>
  <c r="F257" i="12"/>
  <c r="F237" i="12"/>
  <c r="F149" i="12"/>
  <c r="F49" i="12"/>
  <c r="F264" i="12"/>
  <c r="F92" i="12"/>
  <c r="F130" i="12"/>
  <c r="F42" i="12"/>
  <c r="F139" i="12"/>
  <c r="F22" i="12"/>
  <c r="F109" i="12"/>
  <c r="F123" i="12"/>
  <c r="F117" i="12" s="1"/>
  <c r="F185" i="12"/>
  <c r="F152" i="12"/>
  <c r="F176" i="12"/>
  <c r="F138" i="12" l="1"/>
  <c r="F88" i="12"/>
  <c r="F172" i="12"/>
  <c r="F252" i="12"/>
  <c r="F25" i="12"/>
  <c r="F70" i="12"/>
  <c r="F99" i="12"/>
  <c r="F167" i="12"/>
  <c r="F69" i="12"/>
  <c r="F48" i="12"/>
  <c r="F216" i="12"/>
  <c r="F133" i="12"/>
  <c r="F193" i="12"/>
  <c r="F192" i="12" s="1"/>
  <c r="F75" i="12"/>
  <c r="F33" i="12"/>
  <c r="F64" i="12"/>
  <c r="F208" i="12"/>
  <c r="F263" i="12"/>
  <c r="F256" i="12"/>
  <c r="F105" i="12"/>
  <c r="F129" i="12"/>
  <c r="F148" i="12"/>
  <c r="F155" i="12"/>
  <c r="F41" i="12"/>
  <c r="F262" i="12" l="1"/>
  <c r="F87" i="12"/>
  <c r="F79" i="12" s="1"/>
  <c r="F21" i="12"/>
  <c r="F68" i="12"/>
  <c r="F132" i="12"/>
  <c r="F171" i="12"/>
  <c r="F104" i="12"/>
  <c r="F215" i="12"/>
  <c r="F47" i="12"/>
  <c r="F63" i="12"/>
  <c r="F98" i="12"/>
  <c r="F112" i="12"/>
  <c r="F207" i="12"/>
  <c r="F32" i="12"/>
  <c r="F74" i="12"/>
  <c r="F220" i="12"/>
  <c r="F191" i="12"/>
  <c r="F128" i="12"/>
  <c r="F127" i="12" s="1"/>
  <c r="F103" i="12" l="1"/>
  <c r="F251" i="12"/>
  <c r="F250" i="12" s="1"/>
  <c r="F20" i="12"/>
  <c r="F40" i="12"/>
  <c r="F137" i="12"/>
  <c r="F62" i="12"/>
  <c r="F214" i="12"/>
  <c r="F206" i="12"/>
  <c r="F97" i="12"/>
  <c r="F31" i="12"/>
  <c r="F19" i="12" l="1"/>
  <c r="F213" i="12"/>
  <c r="F30" i="12"/>
  <c r="F249" i="12"/>
  <c r="F18" i="12" l="1"/>
  <c r="F17" i="12" l="1"/>
  <c r="F126" i="12" l="1"/>
  <c r="F29" i="12" s="1"/>
  <c r="F16" i="12" l="1"/>
</calcChain>
</file>

<file path=xl/sharedStrings.xml><?xml version="1.0" encoding="utf-8"?>
<sst xmlns="http://schemas.openxmlformats.org/spreadsheetml/2006/main" count="878" uniqueCount="242">
  <si>
    <t>Наименование</t>
  </si>
  <si>
    <t>Ведомство</t>
  </si>
  <si>
    <t>Раздел, подраздел</t>
  </si>
  <si>
    <t>Целевая статья</t>
  </si>
  <si>
    <t>Вид расходов</t>
  </si>
  <si>
    <t>ВСЕГО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</si>
  <si>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</si>
  <si>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</si>
  <si>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</si>
  <si>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</si>
  <si>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</si>
  <si>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0102</t>
  </si>
  <si>
    <t>0104</t>
  </si>
  <si>
    <t>Расходы на переподготовку и повышение квалификации</t>
  </si>
  <si>
    <t>Другие общегосударственные вопросы</t>
  </si>
  <si>
    <t>0113</t>
  </si>
  <si>
    <t xml:space="preserve">Расходы на оплату членских взносов Ассоциации "Совет муниципальных образований Томской области" </t>
  </si>
  <si>
    <t>Резервные средства</t>
  </si>
  <si>
    <t>870</t>
  </si>
  <si>
    <t>Национальная экономика</t>
  </si>
  <si>
    <t>0400</t>
  </si>
  <si>
    <t>810</t>
  </si>
  <si>
    <t>Транспорт</t>
  </si>
  <si>
    <t>0408</t>
  </si>
  <si>
    <t>Жилищно-коммунальное хозяйство</t>
  </si>
  <si>
    <t>0500</t>
  </si>
  <si>
    <t>0501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</si>
  <si>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</si>
  <si>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</si>
  <si>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</si>
  <si>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</si>
  <si>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</si>
  <si>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</si>
  <si>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</si>
  <si>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0800</t>
  </si>
  <si>
    <t>0801</t>
  </si>
  <si>
    <t/>
  </si>
  <si>
    <t>Физическая культура и спорт</t>
  </si>
  <si>
    <t>1100</t>
  </si>
  <si>
    <t>Резервные фонды</t>
  </si>
  <si>
    <t>0111</t>
  </si>
  <si>
    <t>Резервные фонды местных администраций</t>
  </si>
  <si>
    <t>1.Совет Колпашевского городского поселения</t>
  </si>
  <si>
    <t>912</t>
  </si>
  <si>
    <t>2. Администрация Колпашевского городского поселения</t>
  </si>
  <si>
    <t>3. МКУ "Имущество"</t>
  </si>
  <si>
    <t>915</t>
  </si>
  <si>
    <t>0409</t>
  </si>
  <si>
    <t>1102</t>
  </si>
  <si>
    <t>Массовый спорт</t>
  </si>
  <si>
    <t>Расходы на ликвидацию несанкционированных свалок, разбор и вывоз бесхозных строений</t>
  </si>
  <si>
    <t>Дорожное хозяйство (дорожные фонды)</t>
  </si>
  <si>
    <t>Организация и содержание мест захоронения</t>
  </si>
  <si>
    <t>0309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</si>
  <si>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</si>
  <si>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</si>
  <si>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</si>
  <si>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Культура, кинематография</t>
  </si>
  <si>
    <t>Мероприятия по содержанию и ремонту системы водоотведения в рамках благоустройства</t>
  </si>
  <si>
    <t>Расходы на проведение мероприятий в области занятости населения в рамках благоустройства</t>
  </si>
  <si>
    <t>Обеспечение деятельности подведомственных учреждений по предоставлению возможностей для выявления и развития молодежных инициатив</t>
  </si>
  <si>
    <t>Расходы, связанные с организацией операций с муниципальным имуществом</t>
  </si>
  <si>
    <t>Мероприятия по благоустройству в части содержания площадей и лестниц</t>
  </si>
  <si>
    <t>Жилищное хозяйство</t>
  </si>
  <si>
    <t>0106</t>
  </si>
  <si>
    <t>540</t>
  </si>
  <si>
    <t>Иные межбюджетные трансферты</t>
  </si>
  <si>
    <t>Организация ритуальных услуг</t>
  </si>
  <si>
    <t>Благоустройство мест массового отдыха</t>
  </si>
  <si>
    <t>Расходы на опубликование нормативно - правовых актов</t>
  </si>
  <si>
    <t>Расходы на организацию и проведение мероприятий, связанных с награждением и присвоением почётных званий муниципального образования "Колпашевское городское поселение"</t>
  </si>
  <si>
    <t>Ведомственная целевая программа "Обеспечение безопасности жизнедеятельности населения на территории Колпашевского городского поселения"</t>
  </si>
  <si>
    <t>Обеспечение безопасности жизнедеятельности населения на территории Колпашевского городского поселения</t>
  </si>
  <si>
    <t>Капитальный ремонт муниципального жилищного фонда</t>
  </si>
  <si>
    <t>Озеленение и улучшение состояния существующих зеленых насаждений</t>
  </si>
  <si>
    <t>Ведомственная целевая программа "Молодежь поселения"</t>
  </si>
  <si>
    <t xml:space="preserve">Совета Колпашевского  </t>
  </si>
  <si>
    <t xml:space="preserve">городского поселения </t>
  </si>
  <si>
    <t>Организация и проведение массовых молодежных мероприятий</t>
  </si>
  <si>
    <t>Ведомственная целевая программа "Обеспечение транспортной доступности населения мкр. Рейд в навигационный период"</t>
  </si>
  <si>
    <t>Ведомственная целевая программа "Капитальный ремонт муниципального жилищного фонда"</t>
  </si>
  <si>
    <t>Ведомственная целевая программа "Озеленение и улучшение состояния существующих зеленых насаждений"</t>
  </si>
  <si>
    <t>Ведомственная целевая программа "Поддержание надлежащего санитарно-экологического состояния территории"</t>
  </si>
  <si>
    <t xml:space="preserve">Ведомственная целевая программа "Спортивный город"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</si>
  <si>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</si>
  <si>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</si>
  <si>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Ведомственная целевая программа "Управление и распоряжение имуществом, находящимся в муниципальной собственности муниципального образования "Колпашевское городское поселение" </t>
  </si>
  <si>
    <t>Расходы на выполнение работ по устройству и содержанию новогодних снежных городков</t>
  </si>
  <si>
    <t>Непрограммное направление расходов</t>
  </si>
  <si>
    <t>240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</si>
  <si>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</si>
  <si>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</si>
  <si>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</si>
  <si>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</si>
  <si>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</si>
  <si>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Иные бюджетные ассигнования</t>
  </si>
  <si>
    <t>800</t>
  </si>
  <si>
    <t>Уплата налогов, сборов и иных платежей</t>
  </si>
  <si>
    <t>850</t>
  </si>
  <si>
    <t>Межбюджетные трансферты</t>
  </si>
  <si>
    <t>500</t>
  </si>
  <si>
    <t>Социальное обеспечение и иные выплаты населению</t>
  </si>
  <si>
    <t>300</t>
  </si>
  <si>
    <t>110</t>
  </si>
  <si>
    <t>Расходы на выплаты персоналу казенных учреждений</t>
  </si>
  <si>
    <t>330</t>
  </si>
  <si>
    <t>Публичные нормативные выплаты гражданам несоциального характера</t>
  </si>
  <si>
    <t>Всего</t>
  </si>
  <si>
    <t>0107</t>
  </si>
  <si>
    <t>Обеспечение проведения выборов и референдумов</t>
  </si>
  <si>
    <t>98 0 00 00000</t>
  </si>
  <si>
    <t>98 0 01 00000</t>
  </si>
  <si>
    <t>Расходы на обеспечение деятельности (оказание муниципальных услуг) муниципальных учреждений, организаций, органов местного самоуправления</t>
  </si>
  <si>
    <t>98 0 01 00001</t>
  </si>
  <si>
    <t>98 0 01 20000</t>
  </si>
  <si>
    <t>98 0 01 20001</t>
  </si>
  <si>
    <t>Ведомственная целевая программа "Муниципальные кадры Колпашевского городского поселения"</t>
  </si>
  <si>
    <t>83 0 00 00003</t>
  </si>
  <si>
    <t>83 0 01 00003</t>
  </si>
  <si>
    <t>98 0 09 00000</t>
  </si>
  <si>
    <t>98 0 00 00200</t>
  </si>
  <si>
    <t>98 0 09 00702</t>
  </si>
  <si>
    <t>98 0 09 00703</t>
  </si>
  <si>
    <t>Прочие мероприятия</t>
  </si>
  <si>
    <t>84 0 00 00000</t>
  </si>
  <si>
    <t>84 0 01 00000</t>
  </si>
  <si>
    <t>84 0 01 0000</t>
  </si>
  <si>
    <t>85 0 00 00000</t>
  </si>
  <si>
    <t>85 0 01 00000</t>
  </si>
  <si>
    <t>86 0 00 00000</t>
  </si>
  <si>
    <t>86 0 01 00000</t>
  </si>
  <si>
    <t>86 0 02 00000</t>
  </si>
  <si>
    <t>87 0 00 00000</t>
  </si>
  <si>
    <t>87 0 01 00000</t>
  </si>
  <si>
    <t>88 0 00 00000</t>
  </si>
  <si>
    <t>Поддержание автомобильных дорог поселения в состоянии пригодном к эксплуатации</t>
  </si>
  <si>
    <t>88 0 01 00000</t>
  </si>
  <si>
    <t>98 0 09 00710</t>
  </si>
  <si>
    <t>98 0 09 00711</t>
  </si>
  <si>
    <t>98 0 09 00713</t>
  </si>
  <si>
    <t>98 0 09 00714</t>
  </si>
  <si>
    <t>89 0 00 00000</t>
  </si>
  <si>
    <t>89 0 01 00000</t>
  </si>
  <si>
    <t>90 0 00 00000</t>
  </si>
  <si>
    <t>90 0 01 00000</t>
  </si>
  <si>
    <t>90 0 02 00000</t>
  </si>
  <si>
    <t>91 0 00 00000</t>
  </si>
  <si>
    <t>91 0 01 00000</t>
  </si>
  <si>
    <t>91 0 02 00000</t>
  </si>
  <si>
    <t>91 0 03 00000</t>
  </si>
  <si>
    <t>92 0 00 00000</t>
  </si>
  <si>
    <t>92 0 01 00000</t>
  </si>
  <si>
    <t>92 0 02 00000</t>
  </si>
  <si>
    <t>93 0 00 00000</t>
  </si>
  <si>
    <t>93 0 01 00000</t>
  </si>
  <si>
    <t>93 0 02 00000</t>
  </si>
  <si>
    <t>98 0 02 00000</t>
  </si>
  <si>
    <t>98 0 02 00001</t>
  </si>
  <si>
    <t>Расходы на обеспечение МКУ "Имущество"</t>
  </si>
  <si>
    <t>95 0 00 00000</t>
  </si>
  <si>
    <t>95 0 01 00000</t>
  </si>
  <si>
    <t>98 0 01 00008</t>
  </si>
  <si>
    <t>Организация осуществления части переданных полномочий в области культуры</t>
  </si>
  <si>
    <t>98 0 04 00716</t>
  </si>
  <si>
    <t>Ведомственная целевая программа "Организация мероприятий в области коммунального хозяйства"</t>
  </si>
  <si>
    <t>Осуществление мероприятий в области коммунального хозяйства</t>
  </si>
  <si>
    <t>89 0 02 00000</t>
  </si>
  <si>
    <t>83 0 00 00000</t>
  </si>
  <si>
    <t>Ведомственная целевая программа "Дороги муниципального образования "Колпашевское городское поселение" и инженерные сооружения на них"</t>
  </si>
  <si>
    <t>98 0 09 00715</t>
  </si>
  <si>
    <t>Обеспечение реализации мероприятий, направленных на проведение санитарных и аварийных рубок зеленых лесонасаждений</t>
  </si>
  <si>
    <t>Расходы на содержание объектов уличного освещения (техническое обслуживание объектов уличного освещения)</t>
  </si>
  <si>
    <t>Расходы на оплату потребленной электрической энергии для нужд системы уличного освещения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</si>
  <si>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</si>
  <si>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Траление причалов</t>
  </si>
  <si>
    <t>85 0 03 00000</t>
  </si>
  <si>
    <t>Организация перевозок пассажиров речным транспортом с доступной для населения провозной платой</t>
  </si>
  <si>
    <t>Культура</t>
  </si>
  <si>
    <t>98 0 04 00000</t>
  </si>
  <si>
    <t>Расходы на обеспечение учреждений, организаций культуры и мероприятия в области культуры</t>
  </si>
  <si>
    <t>Ведомственная целевая программа "Обеспечение бесперебойного функционирования сетей уличного освещения"</t>
  </si>
  <si>
    <t>Устройство зимних автомобильных дорог и пешеходных тротуаров</t>
  </si>
  <si>
    <t>Расходы на обеспечение органов местного самоуправления, Представительного органа муниципального образования</t>
  </si>
  <si>
    <t>Расходы на обеспечение деятельности (оказание муниципальных услуг) муниципальных учреждений, организаций, органов местного самоуправления, Председателя представительного органа</t>
  </si>
  <si>
    <t>Организация работы спортивных секций (клубов)</t>
  </si>
  <si>
    <t>93 0 03 00000</t>
  </si>
  <si>
    <t>93 0 04 00000</t>
  </si>
  <si>
    <t>Обеспечение функционирования спортивных объектов</t>
  </si>
  <si>
    <t>Обеспечение выездов сборных спортивных команд Колпашевского городского поселения на соревнования различных уровней</t>
  </si>
  <si>
    <t>93 0 06 00000</t>
  </si>
  <si>
    <t>Проведение физкультурно-оздоровительных и спортивных мероприятий</t>
  </si>
  <si>
    <t>67 0 00 00000</t>
  </si>
  <si>
    <t>67 0 01 00000</t>
  </si>
  <si>
    <t>Содержание автомобильных дорог общего пользования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</si>
  <si>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</si>
  <si>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</si>
  <si>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Коммунальное хозяйство</t>
  </si>
  <si>
    <t>Ведомственная целевая программа "Приведение в нормативное состояние автомобильных дорог и улично-дорожной сети для непрерывного движения транспортных средств"</t>
  </si>
  <si>
    <t xml:space="preserve">"О бюджете муниципального </t>
  </si>
  <si>
    <t>образования "Колпашевское</t>
  </si>
  <si>
    <t>Приложение к пояснительной записке к изменениям в бюджет</t>
  </si>
  <si>
    <t>1101</t>
  </si>
  <si>
    <t>Физическая культура</t>
  </si>
  <si>
    <t>93 0 02 S0310</t>
  </si>
  <si>
    <t>Обеспечение условий для развития физической культуры и массового спорта в рамках софинансирования</t>
  </si>
  <si>
    <t>Ведомственная целевая программа "Улучшение качества окружающей среды"</t>
  </si>
  <si>
    <t>94 0 00 00000</t>
  </si>
  <si>
    <t>94 0 01 00000</t>
  </si>
  <si>
    <t>Мероприятия по сносу самовольных построек</t>
  </si>
  <si>
    <t>98 0 09 00729</t>
  </si>
  <si>
    <t>Мероприятия по ремонту остановочных павильонов в г. Колпашево в рамках благоустройства</t>
  </si>
  <si>
    <t>89 0 03 00000</t>
  </si>
  <si>
    <t xml:space="preserve"> МО "Колпашевское городское поселение на 2016 год  (сентябрь)</t>
  </si>
  <si>
    <t>98 0 01 00002</t>
  </si>
  <si>
    <t>Компенсация расходов по оплате стоимости проезда и провоза багажа в пределах Российской Федерации к месту использования отпуска и обратно</t>
  </si>
  <si>
    <t>98 0 09 00705</t>
  </si>
  <si>
    <t>Проведение выборов в представительные органы муниципального образования</t>
  </si>
  <si>
    <t>92 0 01 00002</t>
  </si>
  <si>
    <t>Расходы на ремонт муниципальных объектов</t>
  </si>
  <si>
    <t>Обеспечение деятельности учреждений за счет платных услуг и иной приносящей доход деятельности</t>
  </si>
  <si>
    <t>"Приложение 7 к решению</t>
  </si>
  <si>
    <t xml:space="preserve"> Ведомственная структура расходов бюджета МО «Колпашевское городское поселение» на 2017 год</t>
  </si>
  <si>
    <t xml:space="preserve"> городское поселение" на 2017</t>
  </si>
  <si>
    <t>год"</t>
  </si>
  <si>
    <t>93 0 07 00000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</si>
  <si>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</si>
  <si>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39 0 00 00000</t>
  </si>
  <si>
    <t>Расходы на проведение ежегодного конкурса снежных городков "Снежная сказка"</t>
  </si>
  <si>
    <t>39 0 01 00000</t>
  </si>
  <si>
    <t>39 0 02 00000</t>
  </si>
  <si>
    <t>Ведомственная целевая программа "Колпашево-наш общий дом"</t>
  </si>
  <si>
    <t>Расходы на проведение конкурса на лучшее благоустройство территории индивидуального жилого дома, многоквартирного жилого дома</t>
  </si>
  <si>
    <t xml:space="preserve">Расходы на дополнительное устройство уличного освещения </t>
  </si>
  <si>
    <t>Ведомственная целевая программа "Улучшение качества жилой среды муниципальных жилых помещений  муниципального образования "Колпашевское городское поселение"</t>
  </si>
  <si>
    <t>34 0 00 00000</t>
  </si>
  <si>
    <t>Расходы на формирование фонда капитального ремонта общего имущества многоквартирных домов муниципального образования "Колпашевское городское поселение"</t>
  </si>
  <si>
    <t>34 0 01 00000</t>
  </si>
  <si>
    <t xml:space="preserve">от ноября 2016 № </t>
  </si>
  <si>
    <t>93 0 05 00000</t>
  </si>
  <si>
    <t>Проведение физкультурно-оздоровительных и спортивных мероприятий спортивными федерациями городского поселения</t>
  </si>
  <si>
    <t>360</t>
  </si>
  <si>
    <t>Иные выплаты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</si>
</sst>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6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4" fillId="0" borderId="0" xfId="0" applyFont="1" applyFill="1"/>
    <xf numFmtId="0" fontId="3" fillId="0" borderId="0" xfId="0" applyFont="1" applyFill="1"/>
    <xf numFmtId="16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/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Alignment="1"/>
    <xf numFmtId="49" fontId="2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/>
    <xf numFmtId="49" fontId="4" fillId="0" borderId="1" xfId="1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justify" vertical="top" wrapText="1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justify" wrapText="1"/>
    </xf>
    <xf numFmtId="164" fontId="2" fillId="0" borderId="1" xfId="0" applyNumberFormat="1" applyFont="1" applyFill="1" applyBorder="1"/>
    <xf numFmtId="164" fontId="4" fillId="0" borderId="1" xfId="0" applyNumberFormat="1" applyFont="1" applyFill="1" applyBorder="1"/>
    <xf numFmtId="49" fontId="3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/>
    <xf numFmtId="0" fontId="4" fillId="0" borderId="4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164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G288"/>
  <sheetViews>
    <sheetView tabSelected="1" topLeftCell="A147" zoomScaleNormal="100" workbookViewId="0">
      <selection activeCell="I183" sqref="I183"/>
    </sheetView>
  </sheetViews>
  <sheetFormatPr defaultColWidth="9.140625" defaultRowHeight="15.75" x14ac:dyDescent="0.25"/>
  <cols>
    <col min="1" max="1" width="44.140625" style="1" customWidth="1"/>
    <col min="2" max="2" width="5.140625" style="1" customWidth="1"/>
    <col min="3" max="3" width="6.42578125" style="1" customWidth="1"/>
    <col min="4" max="4" width="14.7109375" style="3" customWidth="1"/>
    <col min="5" max="5" width="5.7109375" style="1" customWidth="1"/>
    <col min="6" max="6" width="10.85546875" style="1" customWidth="1"/>
    <col min="7" max="7" width="13.28515625" style="1" bestFit="1" customWidth="1"/>
    <col min="8" max="16384" width="9.140625" style="1"/>
  </cols>
  <sheetData>
    <row r="1" spans="1:6" ht="12.75" customHeight="1" x14ac:dyDescent="0.25">
      <c r="F1" s="63"/>
    </row>
    <row r="2" spans="1:6" ht="14.25" customHeight="1" x14ac:dyDescent="0.25">
      <c r="D2" s="26" t="s">
        <v>220</v>
      </c>
      <c r="E2" s="26"/>
    </row>
    <row r="3" spans="1:6" ht="14.25" customHeight="1" x14ac:dyDescent="0.25">
      <c r="D3" s="1" t="s">
        <v>76</v>
      </c>
    </row>
    <row r="4" spans="1:6" ht="14.25" customHeight="1" x14ac:dyDescent="0.25">
      <c r="D4" s="1" t="s">
        <v>77</v>
      </c>
    </row>
    <row r="5" spans="1:6" ht="14.25" customHeight="1" x14ac:dyDescent="0.25">
      <c r="D5" s="63" t="s">
        <v>237</v>
      </c>
      <c r="E5" s="63"/>
    </row>
    <row r="6" spans="1:6" ht="14.25" customHeight="1" x14ac:dyDescent="0.25">
      <c r="D6" s="26" t="s">
        <v>198</v>
      </c>
      <c r="E6" s="26"/>
    </row>
    <row r="7" spans="1:6" ht="14.25" customHeight="1" x14ac:dyDescent="0.25">
      <c r="D7" s="26" t="s">
        <v>199</v>
      </c>
      <c r="E7" s="26"/>
    </row>
    <row r="8" spans="1:6" ht="14.25" customHeight="1" x14ac:dyDescent="0.25">
      <c r="D8" s="66" t="s">
        <v>222</v>
      </c>
      <c r="E8" s="66"/>
      <c r="F8" s="66"/>
    </row>
    <row r="9" spans="1:6" ht="14.25" customHeight="1" x14ac:dyDescent="0.25">
      <c r="D9" s="26" t="s">
        <v>223</v>
      </c>
      <c r="E9" s="26"/>
    </row>
    <row r="10" spans="1:6" ht="13.5" hidden="1" customHeight="1" x14ac:dyDescent="0.25">
      <c r="A10" s="64" t="s">
        <v>200</v>
      </c>
      <c r="B10" s="64"/>
      <c r="C10" s="64"/>
      <c r="D10" s="64"/>
      <c r="E10" s="62"/>
      <c r="F10" s="63"/>
    </row>
    <row r="11" spans="1:6" ht="3.75" hidden="1" customHeight="1" x14ac:dyDescent="0.25">
      <c r="A11" s="64" t="s">
        <v>212</v>
      </c>
      <c r="B11" s="64"/>
      <c r="C11" s="64"/>
      <c r="D11" s="64"/>
      <c r="E11" s="62"/>
      <c r="F11" s="63"/>
    </row>
    <row r="12" spans="1:6" ht="13.5" customHeight="1" x14ac:dyDescent="0.25">
      <c r="A12" s="62"/>
      <c r="B12" s="62"/>
      <c r="C12" s="62"/>
      <c r="D12" s="62"/>
      <c r="E12" s="62"/>
      <c r="F12" s="63"/>
    </row>
    <row r="13" spans="1:6" ht="30" customHeight="1" x14ac:dyDescent="0.25">
      <c r="A13" s="65" t="s">
        <v>221</v>
      </c>
      <c r="B13" s="65"/>
      <c r="C13" s="65"/>
      <c r="D13" s="65"/>
      <c r="E13" s="65"/>
      <c r="F13" s="65"/>
    </row>
    <row r="14" spans="1:6" ht="16.5" customHeight="1" x14ac:dyDescent="0.25">
      <c r="C14" s="62"/>
      <c r="D14" s="27"/>
      <c r="F14" s="28"/>
    </row>
    <row r="15" spans="1:6" s="2" customFormat="1" ht="68.25" customHeight="1" x14ac:dyDescent="0.2">
      <c r="A15" s="23" t="s">
        <v>0</v>
      </c>
      <c r="B15" s="24" t="s">
        <v>1</v>
      </c>
      <c r="C15" s="24" t="s">
        <v>2</v>
      </c>
      <c r="D15" s="25" t="s">
        <v>3</v>
      </c>
      <c r="E15" s="25" t="s">
        <v>4</v>
      </c>
      <c r="F15" s="24" t="s">
        <v>107</v>
      </c>
    </row>
    <row r="16" spans="1:6" ht="18.75" customHeight="1" x14ac:dyDescent="0.25">
      <c r="A16" s="29" t="s">
        <v>5</v>
      </c>
      <c r="B16" s="30"/>
      <c r="C16" s="17"/>
      <c r="D16" s="8"/>
      <c r="E16" s="8"/>
      <c r="F16" s="9">
        <f>F17+F29+F249</f>
        <v>138004.4</v>
      </c>
    </row>
    <row r="17" spans="1:6" ht="15.75" customHeight="1" x14ac:dyDescent="0.25">
      <c r="A17" s="31" t="s">
        <v>42</v>
      </c>
      <c r="B17" s="10" t="s">
        <v>43</v>
      </c>
      <c r="C17" s="10"/>
      <c r="D17" s="8"/>
      <c r="E17" s="8"/>
      <c r="F17" s="11">
        <f t="shared" ref="F17:F18" si="0">F18</f>
        <v>1923.9</v>
      </c>
    </row>
    <row r="18" spans="1:6" ht="15.75" customHeight="1" x14ac:dyDescent="0.25">
      <c r="A18" s="32" t="s">
        <v>6</v>
      </c>
      <c r="B18" s="30"/>
      <c r="C18" s="8" t="s">
        <v>7</v>
      </c>
      <c r="D18" s="8"/>
      <c r="E18" s="8"/>
      <c r="F18" s="9">
        <f t="shared" si="0"/>
        <v>1923.9</v>
      </c>
    </row>
    <row r="19" spans="1:6" ht="79.5" customHeight="1" x14ac:dyDescent="0.25">
      <c r="A19" s="16" t="s">
        <v>8</v>
      </c>
      <c r="B19" s="20"/>
      <c r="C19" s="10" t="s">
        <v>9</v>
      </c>
      <c r="D19" s="10"/>
      <c r="E19" s="10"/>
      <c r="F19" s="11">
        <f>F20</f>
        <v>1923.9</v>
      </c>
    </row>
    <row r="20" spans="1:6" ht="15.75" customHeight="1" x14ac:dyDescent="0.25">
      <c r="A20" s="33" t="s">
        <v>88</v>
      </c>
      <c r="B20" s="34"/>
      <c r="C20" s="35" t="s">
        <v>9</v>
      </c>
      <c r="D20" s="35" t="s">
        <v>110</v>
      </c>
      <c r="E20" s="35"/>
      <c r="F20" s="36">
        <f>F21</f>
        <v>1923.9</v>
      </c>
    </row>
    <row r="21" spans="1:6" ht="48.75" customHeight="1" x14ac:dyDescent="0.25">
      <c r="A21" s="33" t="s">
        <v>182</v>
      </c>
      <c r="B21" s="34"/>
      <c r="C21" s="35" t="s">
        <v>9</v>
      </c>
      <c r="D21" s="35" t="s">
        <v>111</v>
      </c>
      <c r="E21" s="35"/>
      <c r="F21" s="36">
        <f>F22+F25</f>
        <v>1923.9</v>
      </c>
    </row>
    <row r="22" spans="1:6" ht="65.25" customHeight="1" x14ac:dyDescent="0.25">
      <c r="A22" s="33" t="s">
        <v>112</v>
      </c>
      <c r="B22" s="34"/>
      <c r="C22" s="35" t="s">
        <v>9</v>
      </c>
      <c r="D22" s="35" t="s">
        <v>113</v>
      </c>
      <c r="E22" s="35"/>
      <c r="F22" s="36">
        <f>F23</f>
        <v>297.89999999999998</v>
      </c>
    </row>
    <row r="23" spans="1:6" s="4" customFormat="1" ht="48" customHeight="1" x14ac:dyDescent="0.25">
      <c r="A23" s="33" t="s">
        <v>194</v>
      </c>
      <c r="B23" s="34"/>
      <c r="C23" s="35" t="s">
        <v>9</v>
      </c>
      <c r="D23" s="35" t="s">
        <v>113</v>
      </c>
      <c r="E23" s="35" t="s">
        <v>90</v>
      </c>
      <c r="F23" s="36">
        <f>F24</f>
        <v>297.89999999999998</v>
      </c>
    </row>
    <row r="24" spans="1:6" ht="46.5" customHeight="1" x14ac:dyDescent="0.25">
      <c r="A24" s="12" t="s">
        <v>195</v>
      </c>
      <c r="B24" s="34"/>
      <c r="C24" s="7" t="s">
        <v>9</v>
      </c>
      <c r="D24" s="7" t="s">
        <v>113</v>
      </c>
      <c r="E24" s="7" t="s">
        <v>89</v>
      </c>
      <c r="F24" s="14">
        <v>297.89999999999998</v>
      </c>
    </row>
    <row r="25" spans="1:6" ht="30.75" customHeight="1" x14ac:dyDescent="0.25">
      <c r="A25" s="33" t="s">
        <v>10</v>
      </c>
      <c r="B25" s="34"/>
      <c r="C25" s="35" t="s">
        <v>9</v>
      </c>
      <c r="D25" s="35" t="s">
        <v>114</v>
      </c>
      <c r="E25" s="35"/>
      <c r="F25" s="36">
        <f>F26</f>
        <v>1626</v>
      </c>
    </row>
    <row r="26" spans="1:6" ht="81" customHeight="1" x14ac:dyDescent="0.25">
      <c r="A26" s="33" t="s">
        <v>183</v>
      </c>
      <c r="B26" s="34"/>
      <c r="C26" s="35" t="s">
        <v>9</v>
      </c>
      <c r="D26" s="35" t="s">
        <v>115</v>
      </c>
      <c r="E26" s="35"/>
      <c r="F26" s="36">
        <f>F27</f>
        <v>1626</v>
      </c>
    </row>
    <row r="27" spans="1:6" s="4" customFormat="1" ht="96" customHeight="1" x14ac:dyDescent="0.25">
      <c r="A27" s="33" t="s">
        <v>91</v>
      </c>
      <c r="B27" s="34"/>
      <c r="C27" s="35" t="s">
        <v>9</v>
      </c>
      <c r="D27" s="35" t="s">
        <v>115</v>
      </c>
      <c r="E27" s="35" t="s">
        <v>92</v>
      </c>
      <c r="F27" s="36">
        <f>F28</f>
        <v>1626</v>
      </c>
    </row>
    <row r="28" spans="1:6" s="4" customFormat="1" ht="32.25" customHeight="1" x14ac:dyDescent="0.25">
      <c r="A28" s="12" t="s">
        <v>94</v>
      </c>
      <c r="B28" s="34"/>
      <c r="C28" s="7" t="s">
        <v>9</v>
      </c>
      <c r="D28" s="7" t="s">
        <v>115</v>
      </c>
      <c r="E28" s="7" t="s">
        <v>93</v>
      </c>
      <c r="F28" s="14">
        <v>1626</v>
      </c>
    </row>
    <row r="29" spans="1:6" s="4" customFormat="1" ht="31.5" customHeight="1" x14ac:dyDescent="0.25">
      <c r="A29" s="16" t="s">
        <v>44</v>
      </c>
      <c r="B29" s="20">
        <v>901</v>
      </c>
      <c r="C29" s="8"/>
      <c r="D29" s="8"/>
      <c r="E29" s="8"/>
      <c r="F29" s="11">
        <f>F30+F103+F126+F191+F206+F213+F97</f>
        <v>128924.4</v>
      </c>
    </row>
    <row r="30" spans="1:6" x14ac:dyDescent="0.25">
      <c r="A30" s="32" t="s">
        <v>6</v>
      </c>
      <c r="B30" s="21"/>
      <c r="C30" s="8" t="s">
        <v>7</v>
      </c>
      <c r="D30" s="8"/>
      <c r="E30" s="8"/>
      <c r="F30" s="9">
        <f>F31+F40+F62+F68+F74+F79</f>
        <v>33538</v>
      </c>
    </row>
    <row r="31" spans="1:6" ht="48.75" customHeight="1" x14ac:dyDescent="0.25">
      <c r="A31" s="16" t="s">
        <v>84</v>
      </c>
      <c r="B31" s="20"/>
      <c r="C31" s="10" t="s">
        <v>11</v>
      </c>
      <c r="D31" s="10"/>
      <c r="E31" s="10"/>
      <c r="F31" s="11">
        <f>F32</f>
        <v>1566.7</v>
      </c>
    </row>
    <row r="32" spans="1:6" s="4" customFormat="1" x14ac:dyDescent="0.25">
      <c r="A32" s="33" t="s">
        <v>88</v>
      </c>
      <c r="B32" s="20"/>
      <c r="C32" s="35" t="s">
        <v>11</v>
      </c>
      <c r="D32" s="35" t="s">
        <v>110</v>
      </c>
      <c r="E32" s="35"/>
      <c r="F32" s="36">
        <f>F33+F37</f>
        <v>1566.7</v>
      </c>
    </row>
    <row r="33" spans="1:6" ht="45.75" customHeight="1" x14ac:dyDescent="0.25">
      <c r="A33" s="33" t="s">
        <v>182</v>
      </c>
      <c r="B33" s="34"/>
      <c r="C33" s="35" t="s">
        <v>11</v>
      </c>
      <c r="D33" s="35" t="s">
        <v>111</v>
      </c>
      <c r="E33" s="35"/>
      <c r="F33" s="36">
        <f t="shared" ref="F33:F35" si="1">F34</f>
        <v>1506.7</v>
      </c>
    </row>
    <row r="34" spans="1:6" s="4" customFormat="1" ht="66" customHeight="1" x14ac:dyDescent="0.25">
      <c r="A34" s="33" t="s">
        <v>112</v>
      </c>
      <c r="B34" s="34"/>
      <c r="C34" s="35" t="s">
        <v>11</v>
      </c>
      <c r="D34" s="35" t="s">
        <v>113</v>
      </c>
      <c r="E34" s="35"/>
      <c r="F34" s="36">
        <f>F35</f>
        <v>1506.7</v>
      </c>
    </row>
    <row r="35" spans="1:6" s="4" customFormat="1" ht="96.75" customHeight="1" x14ac:dyDescent="0.25">
      <c r="A35" s="33" t="s">
        <v>91</v>
      </c>
      <c r="B35" s="34"/>
      <c r="C35" s="35" t="s">
        <v>11</v>
      </c>
      <c r="D35" s="35" t="s">
        <v>113</v>
      </c>
      <c r="E35" s="35" t="s">
        <v>92</v>
      </c>
      <c r="F35" s="36">
        <f t="shared" si="1"/>
        <v>1506.7</v>
      </c>
    </row>
    <row r="36" spans="1:6" s="4" customFormat="1" ht="30.75" customHeight="1" x14ac:dyDescent="0.25">
      <c r="A36" s="12" t="s">
        <v>94</v>
      </c>
      <c r="B36" s="34"/>
      <c r="C36" s="7" t="s">
        <v>11</v>
      </c>
      <c r="D36" s="7" t="s">
        <v>113</v>
      </c>
      <c r="E36" s="7" t="s">
        <v>93</v>
      </c>
      <c r="F36" s="14">
        <f>1495+11.7</f>
        <v>1506.7</v>
      </c>
    </row>
    <row r="37" spans="1:6" s="4" customFormat="1" ht="61.5" customHeight="1" x14ac:dyDescent="0.25">
      <c r="A37" s="33" t="s">
        <v>214</v>
      </c>
      <c r="B37" s="34"/>
      <c r="C37" s="7" t="s">
        <v>11</v>
      </c>
      <c r="D37" s="35" t="s">
        <v>213</v>
      </c>
      <c r="E37" s="7"/>
      <c r="F37" s="14">
        <f>F38</f>
        <v>60</v>
      </c>
    </row>
    <row r="38" spans="1:6" s="4" customFormat="1" ht="93.75" customHeight="1" x14ac:dyDescent="0.25">
      <c r="A38" s="33" t="s">
        <v>91</v>
      </c>
      <c r="B38" s="34"/>
      <c r="C38" s="7" t="s">
        <v>11</v>
      </c>
      <c r="D38" s="35" t="s">
        <v>213</v>
      </c>
      <c r="E38" s="7" t="s">
        <v>92</v>
      </c>
      <c r="F38" s="14">
        <f>F39</f>
        <v>60</v>
      </c>
    </row>
    <row r="39" spans="1:6" s="4" customFormat="1" ht="33.75" customHeight="1" x14ac:dyDescent="0.25">
      <c r="A39" s="12" t="s">
        <v>94</v>
      </c>
      <c r="B39" s="34"/>
      <c r="C39" s="7" t="s">
        <v>11</v>
      </c>
      <c r="D39" s="7" t="s">
        <v>213</v>
      </c>
      <c r="E39" s="7" t="s">
        <v>93</v>
      </c>
      <c r="F39" s="14">
        <v>60</v>
      </c>
    </row>
    <row r="40" spans="1:6" s="5" customFormat="1" ht="94.5" customHeight="1" x14ac:dyDescent="0.25">
      <c r="A40" s="16" t="s">
        <v>85</v>
      </c>
      <c r="B40" s="20"/>
      <c r="C40" s="10" t="s">
        <v>12</v>
      </c>
      <c r="D40" s="10"/>
      <c r="E40" s="10"/>
      <c r="F40" s="11">
        <f>F47+F41</f>
        <v>28394.699999999997</v>
      </c>
    </row>
    <row r="41" spans="1:6" s="4" customFormat="1" ht="48.75" customHeight="1" x14ac:dyDescent="0.25">
      <c r="A41" s="33" t="s">
        <v>116</v>
      </c>
      <c r="B41" s="13"/>
      <c r="C41" s="35" t="s">
        <v>12</v>
      </c>
      <c r="D41" s="35" t="s">
        <v>167</v>
      </c>
      <c r="E41" s="35"/>
      <c r="F41" s="36">
        <f>F42</f>
        <v>138.69999999999999</v>
      </c>
    </row>
    <row r="42" spans="1:6" s="4" customFormat="1" ht="32.25" customHeight="1" x14ac:dyDescent="0.25">
      <c r="A42" s="33" t="s">
        <v>13</v>
      </c>
      <c r="B42" s="34"/>
      <c r="C42" s="35" t="s">
        <v>12</v>
      </c>
      <c r="D42" s="35" t="s">
        <v>117</v>
      </c>
      <c r="E42" s="35"/>
      <c r="F42" s="36">
        <f>F43+F45</f>
        <v>138.69999999999999</v>
      </c>
    </row>
    <row r="43" spans="1:6" ht="96" customHeight="1" x14ac:dyDescent="0.25">
      <c r="A43" s="33" t="s">
        <v>91</v>
      </c>
      <c r="B43" s="34"/>
      <c r="C43" s="35" t="s">
        <v>12</v>
      </c>
      <c r="D43" s="35" t="s">
        <v>118</v>
      </c>
      <c r="E43" s="35" t="s">
        <v>92</v>
      </c>
      <c r="F43" s="36">
        <f>F44</f>
        <v>71.599999999999994</v>
      </c>
    </row>
    <row r="44" spans="1:6" ht="33" customHeight="1" x14ac:dyDescent="0.25">
      <c r="A44" s="12" t="s">
        <v>94</v>
      </c>
      <c r="B44" s="13"/>
      <c r="C44" s="7" t="s">
        <v>12</v>
      </c>
      <c r="D44" s="7" t="s">
        <v>118</v>
      </c>
      <c r="E44" s="7" t="s">
        <v>93</v>
      </c>
      <c r="F44" s="14">
        <v>71.599999999999994</v>
      </c>
    </row>
    <row r="45" spans="1:6" s="4" customFormat="1" ht="46.5" customHeight="1" x14ac:dyDescent="0.25">
      <c r="A45" s="33" t="s">
        <v>194</v>
      </c>
      <c r="B45" s="34"/>
      <c r="C45" s="35" t="s">
        <v>12</v>
      </c>
      <c r="D45" s="7" t="s">
        <v>118</v>
      </c>
      <c r="E45" s="35" t="s">
        <v>90</v>
      </c>
      <c r="F45" s="36">
        <f>F46</f>
        <v>67.099999999999994</v>
      </c>
    </row>
    <row r="46" spans="1:6" s="4" customFormat="1" ht="48" customHeight="1" x14ac:dyDescent="0.25">
      <c r="A46" s="12" t="s">
        <v>195</v>
      </c>
      <c r="B46" s="13"/>
      <c r="C46" s="7" t="s">
        <v>12</v>
      </c>
      <c r="D46" s="7" t="s">
        <v>118</v>
      </c>
      <c r="E46" s="7" t="s">
        <v>89</v>
      </c>
      <c r="F46" s="14">
        <v>67.099999999999994</v>
      </c>
    </row>
    <row r="47" spans="1:6" s="4" customFormat="1" ht="15.75" customHeight="1" x14ac:dyDescent="0.25">
      <c r="A47" s="33" t="s">
        <v>88</v>
      </c>
      <c r="B47" s="34"/>
      <c r="C47" s="35" t="s">
        <v>12</v>
      </c>
      <c r="D47" s="35" t="s">
        <v>110</v>
      </c>
      <c r="E47" s="35"/>
      <c r="F47" s="36">
        <f>F48</f>
        <v>28255.999999999996</v>
      </c>
    </row>
    <row r="48" spans="1:6" ht="46.5" customHeight="1" x14ac:dyDescent="0.25">
      <c r="A48" s="33" t="s">
        <v>182</v>
      </c>
      <c r="B48" s="34"/>
      <c r="C48" s="35" t="s">
        <v>12</v>
      </c>
      <c r="D48" s="35" t="s">
        <v>111</v>
      </c>
      <c r="E48" s="35"/>
      <c r="F48" s="36">
        <f>F49+F59+F56</f>
        <v>28255.999999999996</v>
      </c>
    </row>
    <row r="49" spans="1:6" s="4" customFormat="1" ht="63.75" customHeight="1" x14ac:dyDescent="0.25">
      <c r="A49" s="33" t="s">
        <v>112</v>
      </c>
      <c r="B49" s="34"/>
      <c r="C49" s="35" t="s">
        <v>12</v>
      </c>
      <c r="D49" s="35" t="s">
        <v>113</v>
      </c>
      <c r="E49" s="35"/>
      <c r="F49" s="36">
        <f>F50+F52+F54</f>
        <v>27682.199999999997</v>
      </c>
    </row>
    <row r="50" spans="1:6" s="4" customFormat="1" ht="93.75" customHeight="1" x14ac:dyDescent="0.25">
      <c r="A50" s="33" t="s">
        <v>91</v>
      </c>
      <c r="B50" s="34"/>
      <c r="C50" s="35" t="s">
        <v>12</v>
      </c>
      <c r="D50" s="35" t="s">
        <v>113</v>
      </c>
      <c r="E50" s="35" t="s">
        <v>92</v>
      </c>
      <c r="F50" s="36">
        <f>F51</f>
        <v>22819.1</v>
      </c>
    </row>
    <row r="51" spans="1:6" s="4" customFormat="1" ht="31.5" customHeight="1" x14ac:dyDescent="0.25">
      <c r="A51" s="12" t="s">
        <v>94</v>
      </c>
      <c r="B51" s="34"/>
      <c r="C51" s="7" t="s">
        <v>12</v>
      </c>
      <c r="D51" s="7" t="s">
        <v>113</v>
      </c>
      <c r="E51" s="7" t="s">
        <v>93</v>
      </c>
      <c r="F51" s="14">
        <f>22599.1+220</f>
        <v>22819.1</v>
      </c>
    </row>
    <row r="52" spans="1:6" s="4" customFormat="1" ht="46.5" customHeight="1" x14ac:dyDescent="0.25">
      <c r="A52" s="33" t="s">
        <v>194</v>
      </c>
      <c r="B52" s="34"/>
      <c r="C52" s="35" t="s">
        <v>12</v>
      </c>
      <c r="D52" s="35" t="s">
        <v>113</v>
      </c>
      <c r="E52" s="35" t="s">
        <v>90</v>
      </c>
      <c r="F52" s="36">
        <f>F53</f>
        <v>4857.1000000000004</v>
      </c>
    </row>
    <row r="53" spans="1:6" s="4" customFormat="1" ht="48" customHeight="1" x14ac:dyDescent="0.25">
      <c r="A53" s="12" t="s">
        <v>195</v>
      </c>
      <c r="B53" s="34"/>
      <c r="C53" s="7" t="s">
        <v>12</v>
      </c>
      <c r="D53" s="7" t="s">
        <v>113</v>
      </c>
      <c r="E53" s="7" t="s">
        <v>89</v>
      </c>
      <c r="F53" s="14">
        <f>4522.6+560.5-6-220</f>
        <v>4857.1000000000004</v>
      </c>
    </row>
    <row r="54" spans="1:6" s="4" customFormat="1" ht="15.75" customHeight="1" x14ac:dyDescent="0.25">
      <c r="A54" s="33" t="s">
        <v>95</v>
      </c>
      <c r="B54" s="34"/>
      <c r="C54" s="35" t="s">
        <v>12</v>
      </c>
      <c r="D54" s="35" t="s">
        <v>113</v>
      </c>
      <c r="E54" s="35" t="s">
        <v>96</v>
      </c>
      <c r="F54" s="36">
        <f>F55</f>
        <v>6</v>
      </c>
    </row>
    <row r="55" spans="1:6" s="4" customFormat="1" ht="15.75" customHeight="1" x14ac:dyDescent="0.25">
      <c r="A55" s="12" t="s">
        <v>97</v>
      </c>
      <c r="B55" s="34"/>
      <c r="C55" s="7" t="s">
        <v>12</v>
      </c>
      <c r="D55" s="7" t="s">
        <v>113</v>
      </c>
      <c r="E55" s="7" t="s">
        <v>98</v>
      </c>
      <c r="F55" s="14">
        <v>6</v>
      </c>
    </row>
    <row r="56" spans="1:6" s="4" customFormat="1" ht="60.75" customHeight="1" x14ac:dyDescent="0.25">
      <c r="A56" s="33" t="s">
        <v>214</v>
      </c>
      <c r="B56" s="34"/>
      <c r="C56" s="7" t="s">
        <v>12</v>
      </c>
      <c r="D56" s="35" t="s">
        <v>213</v>
      </c>
      <c r="E56" s="35"/>
      <c r="F56" s="14">
        <f>F57</f>
        <v>340</v>
      </c>
    </row>
    <row r="57" spans="1:6" s="4" customFormat="1" ht="94.5" customHeight="1" x14ac:dyDescent="0.25">
      <c r="A57" s="33" t="s">
        <v>91</v>
      </c>
      <c r="B57" s="34"/>
      <c r="C57" s="7" t="s">
        <v>12</v>
      </c>
      <c r="D57" s="35" t="s">
        <v>213</v>
      </c>
      <c r="E57" s="35" t="s">
        <v>92</v>
      </c>
      <c r="F57" s="14">
        <f>F58</f>
        <v>340</v>
      </c>
    </row>
    <row r="58" spans="1:6" s="4" customFormat="1" ht="33" customHeight="1" x14ac:dyDescent="0.25">
      <c r="A58" s="12" t="s">
        <v>94</v>
      </c>
      <c r="B58" s="34"/>
      <c r="C58" s="7" t="s">
        <v>12</v>
      </c>
      <c r="D58" s="7" t="s">
        <v>213</v>
      </c>
      <c r="E58" s="7" t="s">
        <v>93</v>
      </c>
      <c r="F58" s="14">
        <v>340</v>
      </c>
    </row>
    <row r="59" spans="1:6" s="4" customFormat="1" ht="32.25" customHeight="1" x14ac:dyDescent="0.25">
      <c r="A59" s="33" t="s">
        <v>69</v>
      </c>
      <c r="B59" s="34"/>
      <c r="C59" s="35" t="s">
        <v>12</v>
      </c>
      <c r="D59" s="35" t="s">
        <v>161</v>
      </c>
      <c r="E59" s="35"/>
      <c r="F59" s="36">
        <f>F60</f>
        <v>233.8</v>
      </c>
    </row>
    <row r="60" spans="1:6" s="4" customFormat="1" ht="48" customHeight="1" x14ac:dyDescent="0.25">
      <c r="A60" s="33" t="s">
        <v>194</v>
      </c>
      <c r="B60" s="34"/>
      <c r="C60" s="35" t="s">
        <v>12</v>
      </c>
      <c r="D60" s="35" t="s">
        <v>161</v>
      </c>
      <c r="E60" s="35" t="s">
        <v>90</v>
      </c>
      <c r="F60" s="36">
        <f>F61</f>
        <v>233.8</v>
      </c>
    </row>
    <row r="61" spans="1:6" s="4" customFormat="1" ht="48.75" customHeight="1" x14ac:dyDescent="0.25">
      <c r="A61" s="12" t="s">
        <v>195</v>
      </c>
      <c r="B61" s="13"/>
      <c r="C61" s="7" t="s">
        <v>12</v>
      </c>
      <c r="D61" s="7" t="s">
        <v>161</v>
      </c>
      <c r="E61" s="7" t="s">
        <v>89</v>
      </c>
      <c r="F61" s="14">
        <v>233.8</v>
      </c>
    </row>
    <row r="62" spans="1:6" s="5" customFormat="1" ht="63" customHeight="1" x14ac:dyDescent="0.25">
      <c r="A62" s="16" t="s">
        <v>173</v>
      </c>
      <c r="B62" s="20"/>
      <c r="C62" s="10" t="s">
        <v>64</v>
      </c>
      <c r="D62" s="10"/>
      <c r="E62" s="10"/>
      <c r="F62" s="11">
        <f t="shared" ref="F62:F65" si="2">F63</f>
        <v>395.6</v>
      </c>
    </row>
    <row r="63" spans="1:6" s="4" customFormat="1" ht="15.75" customHeight="1" x14ac:dyDescent="0.25">
      <c r="A63" s="33" t="s">
        <v>88</v>
      </c>
      <c r="B63" s="34"/>
      <c r="C63" s="35" t="s">
        <v>64</v>
      </c>
      <c r="D63" s="35" t="s">
        <v>110</v>
      </c>
      <c r="E63" s="35"/>
      <c r="F63" s="36">
        <f t="shared" si="2"/>
        <v>395.6</v>
      </c>
    </row>
    <row r="64" spans="1:6" s="4" customFormat="1" ht="47.25" customHeight="1" x14ac:dyDescent="0.25">
      <c r="A64" s="33" t="s">
        <v>182</v>
      </c>
      <c r="B64" s="60"/>
      <c r="C64" s="35" t="s">
        <v>64</v>
      </c>
      <c r="D64" s="35" t="s">
        <v>111</v>
      </c>
      <c r="E64" s="35"/>
      <c r="F64" s="36">
        <f t="shared" si="2"/>
        <v>395.6</v>
      </c>
    </row>
    <row r="65" spans="1:6" s="4" customFormat="1" ht="63" customHeight="1" x14ac:dyDescent="0.25">
      <c r="A65" s="33" t="s">
        <v>112</v>
      </c>
      <c r="B65" s="60"/>
      <c r="C65" s="35" t="s">
        <v>64</v>
      </c>
      <c r="D65" s="35" t="s">
        <v>113</v>
      </c>
      <c r="E65" s="35"/>
      <c r="F65" s="36">
        <f t="shared" si="2"/>
        <v>395.6</v>
      </c>
    </row>
    <row r="66" spans="1:6" s="4" customFormat="1" ht="15" customHeight="1" x14ac:dyDescent="0.25">
      <c r="A66" s="33" t="s">
        <v>95</v>
      </c>
      <c r="B66" s="38"/>
      <c r="C66" s="35" t="s">
        <v>64</v>
      </c>
      <c r="D66" s="35" t="s">
        <v>113</v>
      </c>
      <c r="E66" s="35" t="s">
        <v>96</v>
      </c>
      <c r="F66" s="36">
        <f t="shared" ref="F66" si="3">F67</f>
        <v>395.6</v>
      </c>
    </row>
    <row r="67" spans="1:6" s="4" customFormat="1" ht="15" customHeight="1" x14ac:dyDescent="0.25">
      <c r="A67" s="12" t="s">
        <v>17</v>
      </c>
      <c r="B67" s="13"/>
      <c r="C67" s="7" t="s">
        <v>64</v>
      </c>
      <c r="D67" s="7" t="s">
        <v>113</v>
      </c>
      <c r="E67" s="7" t="s">
        <v>18</v>
      </c>
      <c r="F67" s="14">
        <v>395.6</v>
      </c>
    </row>
    <row r="68" spans="1:6" s="5" customFormat="1" ht="30" customHeight="1" x14ac:dyDescent="0.25">
      <c r="A68" s="16" t="s">
        <v>109</v>
      </c>
      <c r="B68" s="20"/>
      <c r="C68" s="10" t="s">
        <v>108</v>
      </c>
      <c r="D68" s="10"/>
      <c r="E68" s="10"/>
      <c r="F68" s="11">
        <f>F69</f>
        <v>542</v>
      </c>
    </row>
    <row r="69" spans="1:6" s="4" customFormat="1" ht="15" customHeight="1" x14ac:dyDescent="0.25">
      <c r="A69" s="33" t="s">
        <v>88</v>
      </c>
      <c r="B69" s="34"/>
      <c r="C69" s="7" t="s">
        <v>108</v>
      </c>
      <c r="D69" s="35" t="s">
        <v>110</v>
      </c>
      <c r="E69" s="35"/>
      <c r="F69" s="36">
        <f>F71</f>
        <v>542</v>
      </c>
    </row>
    <row r="70" spans="1:6" s="4" customFormat="1" ht="15" customHeight="1" x14ac:dyDescent="0.25">
      <c r="A70" s="33" t="s">
        <v>123</v>
      </c>
      <c r="B70" s="34"/>
      <c r="C70" s="35" t="s">
        <v>108</v>
      </c>
      <c r="D70" s="35" t="s">
        <v>119</v>
      </c>
      <c r="E70" s="35"/>
      <c r="F70" s="36">
        <f>F71</f>
        <v>542</v>
      </c>
    </row>
    <row r="71" spans="1:6" s="4" customFormat="1" ht="30.75" customHeight="1" x14ac:dyDescent="0.25">
      <c r="A71" s="33" t="s">
        <v>216</v>
      </c>
      <c r="B71" s="34"/>
      <c r="C71" s="35" t="s">
        <v>108</v>
      </c>
      <c r="D71" s="35" t="s">
        <v>215</v>
      </c>
      <c r="E71" s="35"/>
      <c r="F71" s="36">
        <f>F72</f>
        <v>542</v>
      </c>
    </row>
    <row r="72" spans="1:6" s="4" customFormat="1" ht="47.25" customHeight="1" x14ac:dyDescent="0.25">
      <c r="A72" s="33" t="s">
        <v>194</v>
      </c>
      <c r="B72" s="34"/>
      <c r="C72" s="35" t="s">
        <v>108</v>
      </c>
      <c r="D72" s="35" t="s">
        <v>215</v>
      </c>
      <c r="E72" s="35" t="s">
        <v>90</v>
      </c>
      <c r="F72" s="36">
        <f>F73</f>
        <v>542</v>
      </c>
    </row>
    <row r="73" spans="1:6" s="4" customFormat="1" ht="46.5" customHeight="1" x14ac:dyDescent="0.25">
      <c r="A73" s="12" t="s">
        <v>195</v>
      </c>
      <c r="B73" s="13"/>
      <c r="C73" s="7" t="s">
        <v>108</v>
      </c>
      <c r="D73" s="7" t="s">
        <v>215</v>
      </c>
      <c r="E73" s="7" t="s">
        <v>89</v>
      </c>
      <c r="F73" s="14">
        <v>542</v>
      </c>
    </row>
    <row r="74" spans="1:6" s="5" customFormat="1" ht="16.5" customHeight="1" x14ac:dyDescent="0.25">
      <c r="A74" s="39" t="s">
        <v>39</v>
      </c>
      <c r="B74" s="40"/>
      <c r="C74" s="40" t="s">
        <v>40</v>
      </c>
      <c r="D74" s="40"/>
      <c r="E74" s="40"/>
      <c r="F74" s="11">
        <f t="shared" ref="F74:F77" si="4">F75</f>
        <v>2465</v>
      </c>
    </row>
    <row r="75" spans="1:6" s="4" customFormat="1" ht="16.5" customHeight="1" x14ac:dyDescent="0.25">
      <c r="A75" s="33" t="s">
        <v>88</v>
      </c>
      <c r="B75" s="41"/>
      <c r="C75" s="35" t="s">
        <v>40</v>
      </c>
      <c r="D75" s="35" t="s">
        <v>110</v>
      </c>
      <c r="E75" s="35"/>
      <c r="F75" s="36">
        <f t="shared" si="4"/>
        <v>2465</v>
      </c>
    </row>
    <row r="76" spans="1:6" s="4" customFormat="1" ht="16.5" customHeight="1" x14ac:dyDescent="0.25">
      <c r="A76" s="33" t="s">
        <v>41</v>
      </c>
      <c r="B76" s="41"/>
      <c r="C76" s="35" t="s">
        <v>40</v>
      </c>
      <c r="D76" s="35" t="s">
        <v>120</v>
      </c>
      <c r="E76" s="35"/>
      <c r="F76" s="36">
        <f t="shared" si="4"/>
        <v>2465</v>
      </c>
    </row>
    <row r="77" spans="1:6" s="4" customFormat="1" ht="16.5" customHeight="1" x14ac:dyDescent="0.25">
      <c r="A77" s="33" t="s">
        <v>95</v>
      </c>
      <c r="B77" s="41"/>
      <c r="C77" s="35" t="s">
        <v>40</v>
      </c>
      <c r="D77" s="35" t="s">
        <v>120</v>
      </c>
      <c r="E77" s="35" t="s">
        <v>96</v>
      </c>
      <c r="F77" s="36">
        <f t="shared" si="4"/>
        <v>2465</v>
      </c>
    </row>
    <row r="78" spans="1:6" s="4" customFormat="1" ht="16.5" customHeight="1" x14ac:dyDescent="0.25">
      <c r="A78" s="12" t="s">
        <v>17</v>
      </c>
      <c r="B78" s="41"/>
      <c r="C78" s="7" t="s">
        <v>40</v>
      </c>
      <c r="D78" s="7" t="s">
        <v>120</v>
      </c>
      <c r="E78" s="7" t="s">
        <v>18</v>
      </c>
      <c r="F78" s="14">
        <f>1000+565+900</f>
        <v>2465</v>
      </c>
    </row>
    <row r="79" spans="1:6" s="4" customFormat="1" ht="16.5" customHeight="1" x14ac:dyDescent="0.25">
      <c r="A79" s="16" t="s">
        <v>14</v>
      </c>
      <c r="B79" s="20"/>
      <c r="C79" s="10" t="s">
        <v>15</v>
      </c>
      <c r="D79" s="10"/>
      <c r="E79" s="10"/>
      <c r="F79" s="11">
        <f>F87+F80</f>
        <v>174</v>
      </c>
    </row>
    <row r="80" spans="1:6" ht="31.5" customHeight="1" x14ac:dyDescent="0.25">
      <c r="A80" s="33" t="s">
        <v>230</v>
      </c>
      <c r="B80" s="34"/>
      <c r="C80" s="35" t="s">
        <v>15</v>
      </c>
      <c r="D80" s="19" t="s">
        <v>226</v>
      </c>
      <c r="E80" s="35"/>
      <c r="F80" s="36">
        <f>F81+F84</f>
        <v>30.5</v>
      </c>
    </row>
    <row r="81" spans="1:6" ht="47.25" customHeight="1" x14ac:dyDescent="0.25">
      <c r="A81" s="33" t="s">
        <v>227</v>
      </c>
      <c r="B81" s="34"/>
      <c r="C81" s="35" t="s">
        <v>15</v>
      </c>
      <c r="D81" s="19" t="s">
        <v>228</v>
      </c>
      <c r="E81" s="35"/>
      <c r="F81" s="36">
        <f>F82</f>
        <v>10.5</v>
      </c>
    </row>
    <row r="82" spans="1:6" ht="48" customHeight="1" x14ac:dyDescent="0.25">
      <c r="A82" s="33" t="s">
        <v>194</v>
      </c>
      <c r="B82" s="34"/>
      <c r="C82" s="35" t="s">
        <v>15</v>
      </c>
      <c r="D82" s="19" t="s">
        <v>228</v>
      </c>
      <c r="E82" s="35" t="s">
        <v>90</v>
      </c>
      <c r="F82" s="36">
        <f>F83</f>
        <v>10.5</v>
      </c>
    </row>
    <row r="83" spans="1:6" ht="49.5" customHeight="1" x14ac:dyDescent="0.25">
      <c r="A83" s="61" t="s">
        <v>195</v>
      </c>
      <c r="B83" s="13"/>
      <c r="C83" s="7" t="s">
        <v>15</v>
      </c>
      <c r="D83" s="15" t="s">
        <v>228</v>
      </c>
      <c r="E83" s="7" t="s">
        <v>89</v>
      </c>
      <c r="F83" s="14">
        <v>10.5</v>
      </c>
    </row>
    <row r="84" spans="1:6" ht="63.75" customHeight="1" x14ac:dyDescent="0.25">
      <c r="A84" s="33" t="s">
        <v>231</v>
      </c>
      <c r="B84" s="34"/>
      <c r="C84" s="35" t="s">
        <v>15</v>
      </c>
      <c r="D84" s="19" t="s">
        <v>229</v>
      </c>
      <c r="E84" s="35"/>
      <c r="F84" s="36">
        <f>F85</f>
        <v>20</v>
      </c>
    </row>
    <row r="85" spans="1:6" ht="48" customHeight="1" x14ac:dyDescent="0.25">
      <c r="A85" s="33" t="s">
        <v>194</v>
      </c>
      <c r="B85" s="34"/>
      <c r="C85" s="35" t="s">
        <v>15</v>
      </c>
      <c r="D85" s="19" t="s">
        <v>229</v>
      </c>
      <c r="E85" s="35" t="s">
        <v>90</v>
      </c>
      <c r="F85" s="36">
        <f>F86</f>
        <v>20</v>
      </c>
    </row>
    <row r="86" spans="1:6" ht="49.5" customHeight="1" x14ac:dyDescent="0.25">
      <c r="A86" s="61" t="s">
        <v>195</v>
      </c>
      <c r="B86" s="13"/>
      <c r="C86" s="7" t="s">
        <v>15</v>
      </c>
      <c r="D86" s="15" t="s">
        <v>229</v>
      </c>
      <c r="E86" s="7" t="s">
        <v>89</v>
      </c>
      <c r="F86" s="14">
        <v>20</v>
      </c>
    </row>
    <row r="87" spans="1:6" s="4" customFormat="1" ht="16.5" customHeight="1" x14ac:dyDescent="0.25">
      <c r="A87" s="33" t="s">
        <v>88</v>
      </c>
      <c r="B87" s="20"/>
      <c r="C87" s="35" t="s">
        <v>15</v>
      </c>
      <c r="D87" s="35" t="s">
        <v>110</v>
      </c>
      <c r="E87" s="35"/>
      <c r="F87" s="36">
        <f>F88</f>
        <v>143.5</v>
      </c>
    </row>
    <row r="88" spans="1:6" s="4" customFormat="1" ht="16.5" customHeight="1" x14ac:dyDescent="0.25">
      <c r="A88" s="33" t="s">
        <v>123</v>
      </c>
      <c r="B88" s="34"/>
      <c r="C88" s="35" t="s">
        <v>15</v>
      </c>
      <c r="D88" s="35" t="s">
        <v>119</v>
      </c>
      <c r="E88" s="35"/>
      <c r="F88" s="36">
        <f>F89+F92</f>
        <v>143.5</v>
      </c>
    </row>
    <row r="89" spans="1:6" ht="46.5" customHeight="1" x14ac:dyDescent="0.25">
      <c r="A89" s="33" t="s">
        <v>16</v>
      </c>
      <c r="B89" s="34"/>
      <c r="C89" s="35" t="s">
        <v>15</v>
      </c>
      <c r="D89" s="19" t="s">
        <v>121</v>
      </c>
      <c r="E89" s="35"/>
      <c r="F89" s="36">
        <f t="shared" ref="F89:F90" si="5">F90</f>
        <v>86</v>
      </c>
    </row>
    <row r="90" spans="1:6" ht="15" customHeight="1" x14ac:dyDescent="0.25">
      <c r="A90" s="33" t="s">
        <v>95</v>
      </c>
      <c r="B90" s="34"/>
      <c r="C90" s="35" t="s">
        <v>15</v>
      </c>
      <c r="D90" s="19" t="s">
        <v>121</v>
      </c>
      <c r="E90" s="35" t="s">
        <v>96</v>
      </c>
      <c r="F90" s="36">
        <f t="shared" si="5"/>
        <v>86</v>
      </c>
    </row>
    <row r="91" spans="1:6" ht="15.75" customHeight="1" x14ac:dyDescent="0.25">
      <c r="A91" s="12" t="s">
        <v>97</v>
      </c>
      <c r="B91" s="34"/>
      <c r="C91" s="7" t="s">
        <v>15</v>
      </c>
      <c r="D91" s="15" t="s">
        <v>121</v>
      </c>
      <c r="E91" s="7" t="s">
        <v>98</v>
      </c>
      <c r="F91" s="14">
        <v>86</v>
      </c>
    </row>
    <row r="92" spans="1:6" ht="79.5" customHeight="1" x14ac:dyDescent="0.25">
      <c r="A92" s="33" t="s">
        <v>70</v>
      </c>
      <c r="B92" s="34"/>
      <c r="C92" s="35" t="s">
        <v>15</v>
      </c>
      <c r="D92" s="19" t="s">
        <v>122</v>
      </c>
      <c r="E92" s="35"/>
      <c r="F92" s="36">
        <f>F93+F95</f>
        <v>57.5</v>
      </c>
    </row>
    <row r="93" spans="1:6" ht="46.5" customHeight="1" x14ac:dyDescent="0.25">
      <c r="A93" s="33" t="s">
        <v>194</v>
      </c>
      <c r="B93" s="34"/>
      <c r="C93" s="35" t="s">
        <v>15</v>
      </c>
      <c r="D93" s="19" t="s">
        <v>122</v>
      </c>
      <c r="E93" s="35" t="s">
        <v>90</v>
      </c>
      <c r="F93" s="36">
        <f>F94</f>
        <v>30.5</v>
      </c>
    </row>
    <row r="94" spans="1:6" ht="46.5" customHeight="1" x14ac:dyDescent="0.25">
      <c r="A94" s="12" t="s">
        <v>195</v>
      </c>
      <c r="B94" s="13"/>
      <c r="C94" s="7" t="s">
        <v>15</v>
      </c>
      <c r="D94" s="15" t="s">
        <v>122</v>
      </c>
      <c r="E94" s="7" t="s">
        <v>89</v>
      </c>
      <c r="F94" s="14">
        <v>30.5</v>
      </c>
    </row>
    <row r="95" spans="1:6" ht="32.25" customHeight="1" x14ac:dyDescent="0.25">
      <c r="A95" s="33" t="s">
        <v>101</v>
      </c>
      <c r="B95" s="34"/>
      <c r="C95" s="35" t="s">
        <v>15</v>
      </c>
      <c r="D95" s="19" t="s">
        <v>122</v>
      </c>
      <c r="E95" s="35" t="s">
        <v>102</v>
      </c>
      <c r="F95" s="36">
        <f>F96</f>
        <v>27</v>
      </c>
    </row>
    <row r="96" spans="1:6" ht="33" customHeight="1" x14ac:dyDescent="0.25">
      <c r="A96" s="12" t="s">
        <v>106</v>
      </c>
      <c r="B96" s="13"/>
      <c r="C96" s="7" t="s">
        <v>15</v>
      </c>
      <c r="D96" s="15" t="s">
        <v>122</v>
      </c>
      <c r="E96" s="7" t="s">
        <v>105</v>
      </c>
      <c r="F96" s="14">
        <v>27</v>
      </c>
    </row>
    <row r="97" spans="1:6" ht="32.25" customHeight="1" x14ac:dyDescent="0.25">
      <c r="A97" s="32" t="s">
        <v>55</v>
      </c>
      <c r="B97" s="21"/>
      <c r="C97" s="8" t="s">
        <v>54</v>
      </c>
      <c r="D97" s="15"/>
      <c r="E97" s="7"/>
      <c r="F97" s="9">
        <f>F98</f>
        <v>277.5</v>
      </c>
    </row>
    <row r="98" spans="1:6" ht="63" customHeight="1" x14ac:dyDescent="0.25">
      <c r="A98" s="16" t="s">
        <v>56</v>
      </c>
      <c r="B98" s="20"/>
      <c r="C98" s="10" t="s">
        <v>53</v>
      </c>
      <c r="D98" s="15"/>
      <c r="E98" s="7"/>
      <c r="F98" s="11">
        <f>F99</f>
        <v>277.5</v>
      </c>
    </row>
    <row r="99" spans="1:6" ht="79.5" customHeight="1" x14ac:dyDescent="0.25">
      <c r="A99" s="42" t="s">
        <v>71</v>
      </c>
      <c r="B99" s="13"/>
      <c r="C99" s="35" t="s">
        <v>53</v>
      </c>
      <c r="D99" s="35" t="s">
        <v>124</v>
      </c>
      <c r="E99" s="35"/>
      <c r="F99" s="36">
        <f>F100</f>
        <v>277.5</v>
      </c>
    </row>
    <row r="100" spans="1:6" s="4" customFormat="1" ht="63" customHeight="1" x14ac:dyDescent="0.25">
      <c r="A100" s="42" t="s">
        <v>72</v>
      </c>
      <c r="B100" s="34"/>
      <c r="C100" s="35" t="s">
        <v>53</v>
      </c>
      <c r="D100" s="35" t="s">
        <v>125</v>
      </c>
      <c r="E100" s="35"/>
      <c r="F100" s="36">
        <f>F101</f>
        <v>277.5</v>
      </c>
    </row>
    <row r="101" spans="1:6" s="4" customFormat="1" ht="48" customHeight="1" x14ac:dyDescent="0.25">
      <c r="A101" s="33" t="s">
        <v>194</v>
      </c>
      <c r="B101" s="34"/>
      <c r="C101" s="35" t="s">
        <v>53</v>
      </c>
      <c r="D101" s="35" t="s">
        <v>126</v>
      </c>
      <c r="E101" s="35" t="s">
        <v>90</v>
      </c>
      <c r="F101" s="36">
        <f>F102</f>
        <v>277.5</v>
      </c>
    </row>
    <row r="102" spans="1:6" ht="47.25" customHeight="1" x14ac:dyDescent="0.25">
      <c r="A102" s="12" t="s">
        <v>195</v>
      </c>
      <c r="B102" s="13"/>
      <c r="C102" s="35" t="s">
        <v>53</v>
      </c>
      <c r="D102" s="7" t="s">
        <v>125</v>
      </c>
      <c r="E102" s="7" t="s">
        <v>89</v>
      </c>
      <c r="F102" s="14">
        <v>277.5</v>
      </c>
    </row>
    <row r="103" spans="1:6" ht="15.75" customHeight="1" x14ac:dyDescent="0.25">
      <c r="A103" s="32" t="s">
        <v>19</v>
      </c>
      <c r="B103" s="13"/>
      <c r="C103" s="8" t="s">
        <v>20</v>
      </c>
      <c r="D103" s="8"/>
      <c r="E103" s="8"/>
      <c r="F103" s="43">
        <f>F104+F112</f>
        <v>27261</v>
      </c>
    </row>
    <row r="104" spans="1:6" s="4" customFormat="1" ht="15.75" customHeight="1" x14ac:dyDescent="0.25">
      <c r="A104" s="16" t="s">
        <v>22</v>
      </c>
      <c r="B104" s="20"/>
      <c r="C104" s="10" t="s">
        <v>23</v>
      </c>
      <c r="D104" s="10"/>
      <c r="E104" s="10"/>
      <c r="F104" s="11">
        <f>F105</f>
        <v>1594.3000000000002</v>
      </c>
    </row>
    <row r="105" spans="1:6" s="4" customFormat="1" ht="58.5" customHeight="1" x14ac:dyDescent="0.25">
      <c r="A105" s="42" t="s">
        <v>79</v>
      </c>
      <c r="B105" s="34"/>
      <c r="C105" s="35" t="s">
        <v>23</v>
      </c>
      <c r="D105" s="35" t="s">
        <v>127</v>
      </c>
      <c r="E105" s="35"/>
      <c r="F105" s="44">
        <f>F106+F109</f>
        <v>1594.3000000000002</v>
      </c>
    </row>
    <row r="106" spans="1:6" ht="45" customHeight="1" x14ac:dyDescent="0.25">
      <c r="A106" s="42" t="s">
        <v>176</v>
      </c>
      <c r="B106" s="34"/>
      <c r="C106" s="35" t="s">
        <v>23</v>
      </c>
      <c r="D106" s="35" t="s">
        <v>128</v>
      </c>
      <c r="E106" s="35"/>
      <c r="F106" s="18">
        <f>F107</f>
        <v>1525.4</v>
      </c>
    </row>
    <row r="107" spans="1:6" ht="15.75" customHeight="1" x14ac:dyDescent="0.25">
      <c r="A107" s="33" t="s">
        <v>95</v>
      </c>
      <c r="B107" s="34"/>
      <c r="C107" s="35" t="s">
        <v>23</v>
      </c>
      <c r="D107" s="35" t="s">
        <v>128</v>
      </c>
      <c r="E107" s="35" t="s">
        <v>96</v>
      </c>
      <c r="F107" s="36">
        <f t="shared" ref="F107:F110" si="6">F108</f>
        <v>1525.4</v>
      </c>
    </row>
    <row r="108" spans="1:6" s="4" customFormat="1" ht="79.5" customHeight="1" x14ac:dyDescent="0.25">
      <c r="A108" s="59" t="s">
        <v>225</v>
      </c>
      <c r="B108" s="13"/>
      <c r="C108" s="7" t="s">
        <v>23</v>
      </c>
      <c r="D108" s="7" t="s">
        <v>128</v>
      </c>
      <c r="E108" s="7" t="s">
        <v>21</v>
      </c>
      <c r="F108" s="14">
        <v>1525.4</v>
      </c>
    </row>
    <row r="109" spans="1:6" ht="15.75" customHeight="1" x14ac:dyDescent="0.25">
      <c r="A109" s="42" t="s">
        <v>174</v>
      </c>
      <c r="B109" s="34"/>
      <c r="C109" s="35" t="s">
        <v>23</v>
      </c>
      <c r="D109" s="35" t="s">
        <v>175</v>
      </c>
      <c r="E109" s="35"/>
      <c r="F109" s="36">
        <f t="shared" si="6"/>
        <v>68.900000000000006</v>
      </c>
    </row>
    <row r="110" spans="1:6" ht="47.25" customHeight="1" x14ac:dyDescent="0.25">
      <c r="A110" s="33" t="s">
        <v>194</v>
      </c>
      <c r="B110" s="34"/>
      <c r="C110" s="35" t="s">
        <v>23</v>
      </c>
      <c r="D110" s="35" t="s">
        <v>175</v>
      </c>
      <c r="E110" s="35" t="s">
        <v>90</v>
      </c>
      <c r="F110" s="36">
        <f t="shared" si="6"/>
        <v>68.900000000000006</v>
      </c>
    </row>
    <row r="111" spans="1:6" s="4" customFormat="1" ht="47.25" customHeight="1" x14ac:dyDescent="0.25">
      <c r="A111" s="12" t="s">
        <v>195</v>
      </c>
      <c r="B111" s="13"/>
      <c r="C111" s="7" t="s">
        <v>23</v>
      </c>
      <c r="D111" s="7" t="s">
        <v>175</v>
      </c>
      <c r="E111" s="7" t="s">
        <v>89</v>
      </c>
      <c r="F111" s="14">
        <v>68.900000000000006</v>
      </c>
    </row>
    <row r="112" spans="1:6" s="5" customFormat="1" ht="16.5" customHeight="1" x14ac:dyDescent="0.25">
      <c r="A112" s="16" t="s">
        <v>51</v>
      </c>
      <c r="B112" s="20"/>
      <c r="C112" s="10" t="s">
        <v>47</v>
      </c>
      <c r="D112" s="10"/>
      <c r="E112" s="10"/>
      <c r="F112" s="11">
        <f>F113+F117</f>
        <v>25666.7</v>
      </c>
    </row>
    <row r="113" spans="1:6" s="4" customFormat="1" ht="62.25" customHeight="1" x14ac:dyDescent="0.25">
      <c r="A113" s="42" t="s">
        <v>197</v>
      </c>
      <c r="B113" s="34"/>
      <c r="C113" s="35" t="s">
        <v>47</v>
      </c>
      <c r="D113" s="35" t="s">
        <v>191</v>
      </c>
      <c r="E113" s="35"/>
      <c r="F113" s="36">
        <f>F114</f>
        <v>8000</v>
      </c>
    </row>
    <row r="114" spans="1:6" s="5" customFormat="1" ht="33" customHeight="1" x14ac:dyDescent="0.25">
      <c r="A114" s="33" t="s">
        <v>193</v>
      </c>
      <c r="B114" s="34"/>
      <c r="C114" s="35" t="s">
        <v>47</v>
      </c>
      <c r="D114" s="35" t="s">
        <v>192</v>
      </c>
      <c r="E114" s="35"/>
      <c r="F114" s="36">
        <f t="shared" ref="F114:F115" si="7">F115</f>
        <v>8000</v>
      </c>
    </row>
    <row r="115" spans="1:6" s="5" customFormat="1" ht="46.5" customHeight="1" x14ac:dyDescent="0.25">
      <c r="A115" s="33" t="s">
        <v>194</v>
      </c>
      <c r="B115" s="22"/>
      <c r="C115" s="35" t="s">
        <v>47</v>
      </c>
      <c r="D115" s="35" t="s">
        <v>192</v>
      </c>
      <c r="E115" s="35" t="s">
        <v>90</v>
      </c>
      <c r="F115" s="36">
        <f t="shared" si="7"/>
        <v>8000</v>
      </c>
    </row>
    <row r="116" spans="1:6" s="5" customFormat="1" ht="50.25" customHeight="1" x14ac:dyDescent="0.25">
      <c r="A116" s="12" t="s">
        <v>195</v>
      </c>
      <c r="B116" s="22"/>
      <c r="C116" s="7" t="s">
        <v>47</v>
      </c>
      <c r="D116" s="7" t="s">
        <v>192</v>
      </c>
      <c r="E116" s="7" t="s">
        <v>89</v>
      </c>
      <c r="F116" s="14">
        <v>8000</v>
      </c>
    </row>
    <row r="117" spans="1:6" s="4" customFormat="1" ht="61.5" customHeight="1" x14ac:dyDescent="0.25">
      <c r="A117" s="42" t="s">
        <v>168</v>
      </c>
      <c r="B117" s="34"/>
      <c r="C117" s="35" t="s">
        <v>47</v>
      </c>
      <c r="D117" s="35" t="s">
        <v>129</v>
      </c>
      <c r="E117" s="35"/>
      <c r="F117" s="36">
        <f>F118+F123</f>
        <v>17666.7</v>
      </c>
    </row>
    <row r="118" spans="1:6" s="4" customFormat="1" ht="46.5" customHeight="1" x14ac:dyDescent="0.25">
      <c r="A118" s="33" t="s">
        <v>135</v>
      </c>
      <c r="B118" s="45"/>
      <c r="C118" s="46" t="s">
        <v>47</v>
      </c>
      <c r="D118" s="35" t="s">
        <v>130</v>
      </c>
      <c r="E118" s="46"/>
      <c r="F118" s="36">
        <f>F119+F121</f>
        <v>16857.2</v>
      </c>
    </row>
    <row r="119" spans="1:6" s="4" customFormat="1" ht="48.75" customHeight="1" x14ac:dyDescent="0.25">
      <c r="A119" s="33" t="s">
        <v>194</v>
      </c>
      <c r="B119" s="45"/>
      <c r="C119" s="46" t="s">
        <v>47</v>
      </c>
      <c r="D119" s="35" t="s">
        <v>130</v>
      </c>
      <c r="E119" s="35" t="s">
        <v>90</v>
      </c>
      <c r="F119" s="36">
        <f>F120</f>
        <v>16120.6</v>
      </c>
    </row>
    <row r="120" spans="1:6" ht="47.25" customHeight="1" x14ac:dyDescent="0.25">
      <c r="A120" s="12" t="s">
        <v>195</v>
      </c>
      <c r="B120" s="13"/>
      <c r="C120" s="7" t="s">
        <v>47</v>
      </c>
      <c r="D120" s="7" t="s">
        <v>130</v>
      </c>
      <c r="E120" s="7" t="s">
        <v>89</v>
      </c>
      <c r="F120" s="14">
        <v>16120.6</v>
      </c>
    </row>
    <row r="121" spans="1:6" ht="15.75" customHeight="1" x14ac:dyDescent="0.25">
      <c r="A121" s="33" t="s">
        <v>95</v>
      </c>
      <c r="B121" s="13"/>
      <c r="C121" s="35" t="s">
        <v>47</v>
      </c>
      <c r="D121" s="35" t="s">
        <v>130</v>
      </c>
      <c r="E121" s="7" t="s">
        <v>96</v>
      </c>
      <c r="F121" s="14">
        <f>F122</f>
        <v>736.6</v>
      </c>
    </row>
    <row r="122" spans="1:6" ht="79.5" customHeight="1" x14ac:dyDescent="0.25">
      <c r="A122" s="59" t="s">
        <v>225</v>
      </c>
      <c r="B122" s="13"/>
      <c r="C122" s="7" t="s">
        <v>47</v>
      </c>
      <c r="D122" s="7" t="s">
        <v>130</v>
      </c>
      <c r="E122" s="7" t="s">
        <v>21</v>
      </c>
      <c r="F122" s="14">
        <v>736.6</v>
      </c>
    </row>
    <row r="123" spans="1:6" s="4" customFormat="1" ht="31.5" customHeight="1" x14ac:dyDescent="0.25">
      <c r="A123" s="33" t="s">
        <v>181</v>
      </c>
      <c r="B123" s="41"/>
      <c r="C123" s="35" t="s">
        <v>47</v>
      </c>
      <c r="D123" s="35" t="s">
        <v>131</v>
      </c>
      <c r="E123" s="35"/>
      <c r="F123" s="36">
        <f>F124</f>
        <v>809.5</v>
      </c>
    </row>
    <row r="124" spans="1:6" s="4" customFormat="1" ht="45.75" customHeight="1" x14ac:dyDescent="0.25">
      <c r="A124" s="33" t="s">
        <v>194</v>
      </c>
      <c r="B124" s="41"/>
      <c r="C124" s="35" t="s">
        <v>47</v>
      </c>
      <c r="D124" s="35" t="s">
        <v>131</v>
      </c>
      <c r="E124" s="35" t="s">
        <v>90</v>
      </c>
      <c r="F124" s="36">
        <f t="shared" ref="F124" si="8">F125</f>
        <v>809.5</v>
      </c>
    </row>
    <row r="125" spans="1:6" s="4" customFormat="1" ht="46.5" customHeight="1" x14ac:dyDescent="0.25">
      <c r="A125" s="12" t="s">
        <v>195</v>
      </c>
      <c r="B125" s="22"/>
      <c r="C125" s="7" t="s">
        <v>47</v>
      </c>
      <c r="D125" s="7" t="s">
        <v>131</v>
      </c>
      <c r="E125" s="7" t="s">
        <v>89</v>
      </c>
      <c r="F125" s="14">
        <v>809.5</v>
      </c>
    </row>
    <row r="126" spans="1:6" s="5" customFormat="1" ht="16.5" customHeight="1" x14ac:dyDescent="0.25">
      <c r="A126" s="32" t="s">
        <v>24</v>
      </c>
      <c r="B126" s="13"/>
      <c r="C126" s="8" t="s">
        <v>25</v>
      </c>
      <c r="D126" s="8"/>
      <c r="E126" s="8"/>
      <c r="F126" s="9">
        <f>F127+F132++F137</f>
        <v>20473</v>
      </c>
    </row>
    <row r="127" spans="1:6" s="5" customFormat="1" ht="16.5" customHeight="1" x14ac:dyDescent="0.25">
      <c r="A127" s="16" t="s">
        <v>63</v>
      </c>
      <c r="B127" s="20"/>
      <c r="C127" s="10" t="s">
        <v>26</v>
      </c>
      <c r="D127" s="10"/>
      <c r="E127" s="10"/>
      <c r="F127" s="11">
        <f>F128</f>
        <v>1974.2</v>
      </c>
    </row>
    <row r="128" spans="1:6" s="4" customFormat="1" ht="45.75" customHeight="1" x14ac:dyDescent="0.25">
      <c r="A128" s="42" t="s">
        <v>80</v>
      </c>
      <c r="B128" s="38"/>
      <c r="C128" s="35" t="s">
        <v>26</v>
      </c>
      <c r="D128" s="35" t="s">
        <v>132</v>
      </c>
      <c r="E128" s="35"/>
      <c r="F128" s="36">
        <f>F129</f>
        <v>1974.2</v>
      </c>
    </row>
    <row r="129" spans="1:7" s="4" customFormat="1" ht="30" customHeight="1" x14ac:dyDescent="0.25">
      <c r="A129" s="42" t="s">
        <v>73</v>
      </c>
      <c r="B129" s="20"/>
      <c r="C129" s="35" t="s">
        <v>26</v>
      </c>
      <c r="D129" s="35" t="s">
        <v>133</v>
      </c>
      <c r="E129" s="35"/>
      <c r="F129" s="36">
        <f t="shared" ref="F129" si="9">F130</f>
        <v>1974.2</v>
      </c>
    </row>
    <row r="130" spans="1:7" s="4" customFormat="1" ht="47.25" customHeight="1" x14ac:dyDescent="0.25">
      <c r="A130" s="33" t="s">
        <v>194</v>
      </c>
      <c r="B130" s="20"/>
      <c r="C130" s="35" t="s">
        <v>26</v>
      </c>
      <c r="D130" s="35" t="s">
        <v>133</v>
      </c>
      <c r="E130" s="35" t="s">
        <v>90</v>
      </c>
      <c r="F130" s="36">
        <f>F131</f>
        <v>1974.2</v>
      </c>
    </row>
    <row r="131" spans="1:7" s="4" customFormat="1" ht="48" customHeight="1" x14ac:dyDescent="0.25">
      <c r="A131" s="12" t="s">
        <v>195</v>
      </c>
      <c r="B131" s="20"/>
      <c r="C131" s="7" t="s">
        <v>26</v>
      </c>
      <c r="D131" s="7" t="s">
        <v>133</v>
      </c>
      <c r="E131" s="7" t="s">
        <v>89</v>
      </c>
      <c r="F131" s="14">
        <v>1974.2</v>
      </c>
    </row>
    <row r="132" spans="1:7" s="5" customFormat="1" ht="16.5" customHeight="1" x14ac:dyDescent="0.25">
      <c r="A132" s="16" t="s">
        <v>196</v>
      </c>
      <c r="B132" s="20"/>
      <c r="C132" s="10" t="s">
        <v>27</v>
      </c>
      <c r="D132" s="10"/>
      <c r="E132" s="10"/>
      <c r="F132" s="11">
        <f>F133</f>
        <v>5000</v>
      </c>
    </row>
    <row r="133" spans="1:7" s="4" customFormat="1" ht="48" customHeight="1" x14ac:dyDescent="0.25">
      <c r="A133" s="47" t="s">
        <v>164</v>
      </c>
      <c r="B133" s="34"/>
      <c r="C133" s="35" t="s">
        <v>27</v>
      </c>
      <c r="D133" s="35" t="s">
        <v>134</v>
      </c>
      <c r="E133" s="35"/>
      <c r="F133" s="36">
        <f>F134</f>
        <v>5000</v>
      </c>
    </row>
    <row r="134" spans="1:7" s="4" customFormat="1" ht="32.25" customHeight="1" x14ac:dyDescent="0.25">
      <c r="A134" s="33" t="s">
        <v>165</v>
      </c>
      <c r="B134" s="13"/>
      <c r="C134" s="35" t="s">
        <v>27</v>
      </c>
      <c r="D134" s="35" t="s">
        <v>136</v>
      </c>
      <c r="E134" s="35"/>
      <c r="F134" s="36">
        <f>F135</f>
        <v>5000</v>
      </c>
    </row>
    <row r="135" spans="1:7" s="4" customFormat="1" ht="46.5" customHeight="1" x14ac:dyDescent="0.25">
      <c r="A135" s="33" t="s">
        <v>194</v>
      </c>
      <c r="B135" s="13"/>
      <c r="C135" s="35" t="s">
        <v>27</v>
      </c>
      <c r="D135" s="35" t="s">
        <v>136</v>
      </c>
      <c r="E135" s="35" t="s">
        <v>90</v>
      </c>
      <c r="F135" s="36">
        <f t="shared" ref="F135" si="10">F136</f>
        <v>5000</v>
      </c>
    </row>
    <row r="136" spans="1:7" s="4" customFormat="1" ht="47.25" customHeight="1" x14ac:dyDescent="0.25">
      <c r="A136" s="12" t="s">
        <v>195</v>
      </c>
      <c r="B136" s="34"/>
      <c r="C136" s="7" t="s">
        <v>27</v>
      </c>
      <c r="D136" s="7" t="s">
        <v>136</v>
      </c>
      <c r="E136" s="7" t="s">
        <v>89</v>
      </c>
      <c r="F136" s="14">
        <v>5000</v>
      </c>
    </row>
    <row r="137" spans="1:7" s="4" customFormat="1" ht="17.25" customHeight="1" x14ac:dyDescent="0.25">
      <c r="A137" s="48" t="s">
        <v>28</v>
      </c>
      <c r="B137" s="20"/>
      <c r="C137" s="10" t="s">
        <v>29</v>
      </c>
      <c r="D137" s="49"/>
      <c r="E137" s="49"/>
      <c r="F137" s="11">
        <f>F138+F148+F155+F167+F171</f>
        <v>13498.800000000001</v>
      </c>
      <c r="G137" s="58"/>
    </row>
    <row r="138" spans="1:7" s="4" customFormat="1" ht="60.75" customHeight="1" x14ac:dyDescent="0.25">
      <c r="A138" s="42" t="s">
        <v>180</v>
      </c>
      <c r="B138" s="34"/>
      <c r="C138" s="35" t="s">
        <v>29</v>
      </c>
      <c r="D138" s="35" t="s">
        <v>141</v>
      </c>
      <c r="E138" s="35"/>
      <c r="F138" s="36">
        <f>F139+F142+F145</f>
        <v>6704.9</v>
      </c>
    </row>
    <row r="139" spans="1:7" s="4" customFormat="1" ht="46.5" customHeight="1" x14ac:dyDescent="0.25">
      <c r="A139" s="33" t="s">
        <v>172</v>
      </c>
      <c r="B139" s="34"/>
      <c r="C139" s="35" t="s">
        <v>29</v>
      </c>
      <c r="D139" s="35" t="s">
        <v>142</v>
      </c>
      <c r="E139" s="35"/>
      <c r="F139" s="36">
        <f t="shared" ref="F139:F140" si="11">F140</f>
        <v>4331</v>
      </c>
    </row>
    <row r="140" spans="1:7" s="4" customFormat="1" ht="48" customHeight="1" x14ac:dyDescent="0.25">
      <c r="A140" s="33" t="s">
        <v>194</v>
      </c>
      <c r="B140" s="34"/>
      <c r="C140" s="35" t="s">
        <v>29</v>
      </c>
      <c r="D140" s="35" t="s">
        <v>142</v>
      </c>
      <c r="E140" s="35" t="s">
        <v>90</v>
      </c>
      <c r="F140" s="14">
        <f t="shared" si="11"/>
        <v>4331</v>
      </c>
    </row>
    <row r="141" spans="1:7" s="4" customFormat="1" ht="47.25" customHeight="1" x14ac:dyDescent="0.25">
      <c r="A141" s="12" t="s">
        <v>195</v>
      </c>
      <c r="B141" s="34"/>
      <c r="C141" s="7" t="s">
        <v>29</v>
      </c>
      <c r="D141" s="7" t="s">
        <v>142</v>
      </c>
      <c r="E141" s="7" t="s">
        <v>89</v>
      </c>
      <c r="F141" s="14">
        <v>4331</v>
      </c>
    </row>
    <row r="142" spans="1:7" s="4" customFormat="1" ht="47.25" customHeight="1" x14ac:dyDescent="0.25">
      <c r="A142" s="33" t="s">
        <v>171</v>
      </c>
      <c r="B142" s="34"/>
      <c r="C142" s="35" t="s">
        <v>29</v>
      </c>
      <c r="D142" s="7" t="s">
        <v>166</v>
      </c>
      <c r="E142" s="35"/>
      <c r="F142" s="14">
        <f>F143</f>
        <v>2151.5</v>
      </c>
    </row>
    <row r="143" spans="1:7" s="4" customFormat="1" ht="16.5" customHeight="1" x14ac:dyDescent="0.25">
      <c r="A143" s="33" t="s">
        <v>95</v>
      </c>
      <c r="B143" s="34"/>
      <c r="C143" s="35" t="s">
        <v>29</v>
      </c>
      <c r="D143" s="7" t="s">
        <v>166</v>
      </c>
      <c r="E143" s="35" t="s">
        <v>96</v>
      </c>
      <c r="F143" s="36">
        <f>F144</f>
        <v>2151.5</v>
      </c>
    </row>
    <row r="144" spans="1:7" ht="78" customHeight="1" x14ac:dyDescent="0.25">
      <c r="A144" s="59" t="s">
        <v>225</v>
      </c>
      <c r="B144" s="34"/>
      <c r="C144" s="7" t="s">
        <v>29</v>
      </c>
      <c r="D144" s="7" t="s">
        <v>166</v>
      </c>
      <c r="E144" s="7" t="s">
        <v>21</v>
      </c>
      <c r="F144" s="14">
        <v>2151.5</v>
      </c>
    </row>
    <row r="145" spans="1:6" s="4" customFormat="1" ht="32.25" customHeight="1" x14ac:dyDescent="0.25">
      <c r="A145" s="33" t="s">
        <v>232</v>
      </c>
      <c r="B145" s="34"/>
      <c r="C145" s="35" t="s">
        <v>29</v>
      </c>
      <c r="D145" s="7" t="s">
        <v>211</v>
      </c>
      <c r="E145" s="35"/>
      <c r="F145" s="14">
        <f>F146</f>
        <v>222.4</v>
      </c>
    </row>
    <row r="146" spans="1:6" s="4" customFormat="1" ht="16.5" customHeight="1" x14ac:dyDescent="0.25">
      <c r="A146" s="33" t="s">
        <v>95</v>
      </c>
      <c r="B146" s="34"/>
      <c r="C146" s="35" t="s">
        <v>29</v>
      </c>
      <c r="D146" s="7" t="s">
        <v>211</v>
      </c>
      <c r="E146" s="35" t="s">
        <v>96</v>
      </c>
      <c r="F146" s="36">
        <f>F147</f>
        <v>222.4</v>
      </c>
    </row>
    <row r="147" spans="1:6" ht="78" customHeight="1" x14ac:dyDescent="0.25">
      <c r="A147" s="59" t="s">
        <v>225</v>
      </c>
      <c r="B147" s="34"/>
      <c r="C147" s="7" t="s">
        <v>29</v>
      </c>
      <c r="D147" s="7" t="s">
        <v>211</v>
      </c>
      <c r="E147" s="7" t="s">
        <v>21</v>
      </c>
      <c r="F147" s="14">
        <v>222.4</v>
      </c>
    </row>
    <row r="148" spans="1:6" ht="46.5" customHeight="1" x14ac:dyDescent="0.25">
      <c r="A148" s="42" t="s">
        <v>81</v>
      </c>
      <c r="B148" s="34"/>
      <c r="C148" s="35" t="s">
        <v>29</v>
      </c>
      <c r="D148" s="35" t="s">
        <v>143</v>
      </c>
      <c r="E148" s="7"/>
      <c r="F148" s="36">
        <f>F149+F152</f>
        <v>1202.8</v>
      </c>
    </row>
    <row r="149" spans="1:6" s="4" customFormat="1" ht="30" customHeight="1" x14ac:dyDescent="0.25">
      <c r="A149" s="42" t="s">
        <v>74</v>
      </c>
      <c r="B149" s="34"/>
      <c r="C149" s="35" t="s">
        <v>29</v>
      </c>
      <c r="D149" s="35" t="s">
        <v>144</v>
      </c>
      <c r="E149" s="35"/>
      <c r="F149" s="36">
        <f>F150</f>
        <v>442.2</v>
      </c>
    </row>
    <row r="150" spans="1:6" s="4" customFormat="1" ht="16.5" customHeight="1" x14ac:dyDescent="0.25">
      <c r="A150" s="33" t="s">
        <v>95</v>
      </c>
      <c r="B150" s="34"/>
      <c r="C150" s="35" t="s">
        <v>29</v>
      </c>
      <c r="D150" s="35" t="s">
        <v>144</v>
      </c>
      <c r="E150" s="35" t="s">
        <v>96</v>
      </c>
      <c r="F150" s="14">
        <f>F151</f>
        <v>442.2</v>
      </c>
    </row>
    <row r="151" spans="1:6" ht="78" customHeight="1" x14ac:dyDescent="0.25">
      <c r="A151" s="59" t="s">
        <v>225</v>
      </c>
      <c r="B151" s="34"/>
      <c r="C151" s="7" t="s">
        <v>29</v>
      </c>
      <c r="D151" s="7" t="s">
        <v>144</v>
      </c>
      <c r="E151" s="7" t="s">
        <v>21</v>
      </c>
      <c r="F151" s="14">
        <v>442.2</v>
      </c>
    </row>
    <row r="152" spans="1:6" s="4" customFormat="1" ht="48" customHeight="1" x14ac:dyDescent="0.25">
      <c r="A152" s="33" t="s">
        <v>170</v>
      </c>
      <c r="B152" s="34"/>
      <c r="C152" s="35" t="s">
        <v>29</v>
      </c>
      <c r="D152" s="35" t="s">
        <v>145</v>
      </c>
      <c r="E152" s="35"/>
      <c r="F152" s="36">
        <f>F153</f>
        <v>760.6</v>
      </c>
    </row>
    <row r="153" spans="1:6" s="4" customFormat="1" ht="16.5" customHeight="1" x14ac:dyDescent="0.25">
      <c r="A153" s="33" t="s">
        <v>95</v>
      </c>
      <c r="B153" s="34"/>
      <c r="C153" s="35" t="s">
        <v>29</v>
      </c>
      <c r="D153" s="35" t="s">
        <v>145</v>
      </c>
      <c r="E153" s="35" t="s">
        <v>96</v>
      </c>
      <c r="F153" s="36">
        <f>F154</f>
        <v>760.6</v>
      </c>
    </row>
    <row r="154" spans="1:6" s="4" customFormat="1" ht="79.5" customHeight="1" x14ac:dyDescent="0.25">
      <c r="A154" s="59" t="s">
        <v>225</v>
      </c>
      <c r="B154" s="13"/>
      <c r="C154" s="7" t="s">
        <v>29</v>
      </c>
      <c r="D154" s="7" t="s">
        <v>145</v>
      </c>
      <c r="E154" s="7" t="s">
        <v>21</v>
      </c>
      <c r="F154" s="14">
        <v>760.6</v>
      </c>
    </row>
    <row r="155" spans="1:6" s="4" customFormat="1" ht="46.5" customHeight="1" x14ac:dyDescent="0.25">
      <c r="A155" s="42" t="s">
        <v>82</v>
      </c>
      <c r="B155" s="34"/>
      <c r="C155" s="35" t="s">
        <v>29</v>
      </c>
      <c r="D155" s="35" t="s">
        <v>146</v>
      </c>
      <c r="E155" s="35"/>
      <c r="F155" s="36">
        <f>F156+F159+F164</f>
        <v>1489.5</v>
      </c>
    </row>
    <row r="156" spans="1:6" s="4" customFormat="1" ht="48" customHeight="1" x14ac:dyDescent="0.25">
      <c r="A156" s="33" t="s">
        <v>50</v>
      </c>
      <c r="B156" s="34"/>
      <c r="C156" s="35" t="s">
        <v>29</v>
      </c>
      <c r="D156" s="35" t="s">
        <v>147</v>
      </c>
      <c r="E156" s="35"/>
      <c r="F156" s="36">
        <f t="shared" ref="F156:F157" si="12">F157</f>
        <v>188.4</v>
      </c>
    </row>
    <row r="157" spans="1:6" s="4" customFormat="1" ht="16.5" customHeight="1" x14ac:dyDescent="0.25">
      <c r="A157" s="33" t="s">
        <v>95</v>
      </c>
      <c r="B157" s="34"/>
      <c r="C157" s="35" t="s">
        <v>29</v>
      </c>
      <c r="D157" s="35" t="s">
        <v>147</v>
      </c>
      <c r="E157" s="35" t="s">
        <v>96</v>
      </c>
      <c r="F157" s="36">
        <f t="shared" si="12"/>
        <v>188.4</v>
      </c>
    </row>
    <row r="158" spans="1:6" s="4" customFormat="1" ht="78" customHeight="1" x14ac:dyDescent="0.25">
      <c r="A158" s="59" t="s">
        <v>225</v>
      </c>
      <c r="B158" s="13"/>
      <c r="C158" s="7" t="s">
        <v>29</v>
      </c>
      <c r="D158" s="7" t="s">
        <v>147</v>
      </c>
      <c r="E158" s="7" t="s">
        <v>21</v>
      </c>
      <c r="F158" s="36">
        <v>188.4</v>
      </c>
    </row>
    <row r="159" spans="1:6" s="4" customFormat="1" ht="16.5" customHeight="1" x14ac:dyDescent="0.25">
      <c r="A159" s="33" t="s">
        <v>68</v>
      </c>
      <c r="B159" s="34"/>
      <c r="C159" s="35" t="s">
        <v>29</v>
      </c>
      <c r="D159" s="35" t="s">
        <v>148</v>
      </c>
      <c r="E159" s="35"/>
      <c r="F159" s="36">
        <f>F162+F160</f>
        <v>480.79999999999995</v>
      </c>
    </row>
    <row r="160" spans="1:6" s="4" customFormat="1" ht="48" customHeight="1" x14ac:dyDescent="0.25">
      <c r="A160" s="33" t="s">
        <v>194</v>
      </c>
      <c r="B160" s="34"/>
      <c r="C160" s="35" t="s">
        <v>29</v>
      </c>
      <c r="D160" s="35" t="s">
        <v>148</v>
      </c>
      <c r="E160" s="35" t="s">
        <v>90</v>
      </c>
      <c r="F160" s="36">
        <f>F161</f>
        <v>86.4</v>
      </c>
    </row>
    <row r="161" spans="1:6" s="4" customFormat="1" ht="47.25" customHeight="1" x14ac:dyDescent="0.25">
      <c r="A161" s="12" t="s">
        <v>195</v>
      </c>
      <c r="B161" s="34"/>
      <c r="C161" s="7" t="s">
        <v>29</v>
      </c>
      <c r="D161" s="7" t="s">
        <v>148</v>
      </c>
      <c r="E161" s="7" t="s">
        <v>89</v>
      </c>
      <c r="F161" s="14">
        <v>86.4</v>
      </c>
    </row>
    <row r="162" spans="1:6" s="4" customFormat="1" ht="16.5" customHeight="1" x14ac:dyDescent="0.25">
      <c r="A162" s="33" t="s">
        <v>95</v>
      </c>
      <c r="B162" s="13"/>
      <c r="C162" s="35" t="s">
        <v>29</v>
      </c>
      <c r="D162" s="35" t="s">
        <v>148</v>
      </c>
      <c r="E162" s="35" t="s">
        <v>96</v>
      </c>
      <c r="F162" s="36">
        <f t="shared" ref="F162" si="13">F163</f>
        <v>394.4</v>
      </c>
    </row>
    <row r="163" spans="1:6" s="4" customFormat="1" ht="78" customHeight="1" x14ac:dyDescent="0.25">
      <c r="A163" s="59" t="s">
        <v>225</v>
      </c>
      <c r="B163" s="13"/>
      <c r="C163" s="7" t="s">
        <v>29</v>
      </c>
      <c r="D163" s="7" t="s">
        <v>148</v>
      </c>
      <c r="E163" s="7" t="s">
        <v>21</v>
      </c>
      <c r="F163" s="14">
        <v>394.4</v>
      </c>
    </row>
    <row r="164" spans="1:6" s="4" customFormat="1" ht="32.25" customHeight="1" x14ac:dyDescent="0.25">
      <c r="A164" s="33" t="s">
        <v>62</v>
      </c>
      <c r="B164" s="34"/>
      <c r="C164" s="35" t="s">
        <v>29</v>
      </c>
      <c r="D164" s="35" t="s">
        <v>149</v>
      </c>
      <c r="E164" s="35"/>
      <c r="F164" s="36">
        <f t="shared" ref="F164:F165" si="14">F165</f>
        <v>820.3</v>
      </c>
    </row>
    <row r="165" spans="1:6" s="4" customFormat="1" ht="16.5" customHeight="1" x14ac:dyDescent="0.25">
      <c r="A165" s="33" t="s">
        <v>95</v>
      </c>
      <c r="B165" s="34"/>
      <c r="C165" s="35" t="s">
        <v>29</v>
      </c>
      <c r="D165" s="35" t="s">
        <v>149</v>
      </c>
      <c r="E165" s="35" t="s">
        <v>96</v>
      </c>
      <c r="F165" s="36">
        <f t="shared" si="14"/>
        <v>820.3</v>
      </c>
    </row>
    <row r="166" spans="1:6" s="4" customFormat="1" ht="82.5" customHeight="1" x14ac:dyDescent="0.25">
      <c r="A166" s="59" t="s">
        <v>225</v>
      </c>
      <c r="B166" s="13"/>
      <c r="C166" s="7" t="s">
        <v>29</v>
      </c>
      <c r="D166" s="7" t="s">
        <v>149</v>
      </c>
      <c r="E166" s="7" t="s">
        <v>21</v>
      </c>
      <c r="F166" s="14">
        <v>820.3</v>
      </c>
    </row>
    <row r="167" spans="1:6" s="4" customFormat="1" ht="32.25" customHeight="1" x14ac:dyDescent="0.25">
      <c r="A167" s="42" t="s">
        <v>205</v>
      </c>
      <c r="B167" s="13"/>
      <c r="C167" s="35" t="s">
        <v>29</v>
      </c>
      <c r="D167" s="35" t="s">
        <v>206</v>
      </c>
      <c r="E167" s="7"/>
      <c r="F167" s="36">
        <f t="shared" ref="F167:F169" si="15">F168</f>
        <v>150</v>
      </c>
    </row>
    <row r="168" spans="1:6" s="4" customFormat="1" ht="15.75" customHeight="1" x14ac:dyDescent="0.25">
      <c r="A168" s="42" t="s">
        <v>208</v>
      </c>
      <c r="B168" s="13"/>
      <c r="C168" s="35" t="s">
        <v>29</v>
      </c>
      <c r="D168" s="35" t="s">
        <v>207</v>
      </c>
      <c r="E168" s="7"/>
      <c r="F168" s="36">
        <f t="shared" si="15"/>
        <v>150</v>
      </c>
    </row>
    <row r="169" spans="1:6" s="4" customFormat="1" ht="48.75" customHeight="1" x14ac:dyDescent="0.25">
      <c r="A169" s="33" t="s">
        <v>194</v>
      </c>
      <c r="B169" s="13"/>
      <c r="C169" s="35" t="s">
        <v>29</v>
      </c>
      <c r="D169" s="35" t="s">
        <v>207</v>
      </c>
      <c r="E169" s="35" t="s">
        <v>90</v>
      </c>
      <c r="F169" s="36">
        <f t="shared" si="15"/>
        <v>150</v>
      </c>
    </row>
    <row r="170" spans="1:6" s="4" customFormat="1" ht="48" customHeight="1" x14ac:dyDescent="0.25">
      <c r="A170" s="12" t="s">
        <v>195</v>
      </c>
      <c r="B170" s="13"/>
      <c r="C170" s="7" t="s">
        <v>29</v>
      </c>
      <c r="D170" s="7" t="s">
        <v>207</v>
      </c>
      <c r="E170" s="7" t="s">
        <v>89</v>
      </c>
      <c r="F170" s="14">
        <v>150</v>
      </c>
    </row>
    <row r="171" spans="1:6" s="4" customFormat="1" ht="16.5" customHeight="1" x14ac:dyDescent="0.25">
      <c r="A171" s="50" t="s">
        <v>88</v>
      </c>
      <c r="B171" s="34"/>
      <c r="C171" s="35" t="s">
        <v>29</v>
      </c>
      <c r="D171" s="35" t="s">
        <v>110</v>
      </c>
      <c r="E171" s="35"/>
      <c r="F171" s="36">
        <f>F172</f>
        <v>3951.6000000000004</v>
      </c>
    </row>
    <row r="172" spans="1:6" s="4" customFormat="1" ht="16.5" customHeight="1" x14ac:dyDescent="0.25">
      <c r="A172" s="33" t="s">
        <v>123</v>
      </c>
      <c r="B172" s="34"/>
      <c r="C172" s="35" t="s">
        <v>29</v>
      </c>
      <c r="D172" s="35" t="s">
        <v>119</v>
      </c>
      <c r="E172" s="35"/>
      <c r="F172" s="36">
        <f>F173+F176+F179+F182+F185+F188</f>
        <v>3951.6000000000004</v>
      </c>
    </row>
    <row r="173" spans="1:6" s="4" customFormat="1" ht="28.5" customHeight="1" x14ac:dyDescent="0.25">
      <c r="A173" s="50" t="s">
        <v>52</v>
      </c>
      <c r="B173" s="34"/>
      <c r="C173" s="35" t="s">
        <v>29</v>
      </c>
      <c r="D173" s="35" t="s">
        <v>137</v>
      </c>
      <c r="E173" s="35"/>
      <c r="F173" s="36">
        <f>F174</f>
        <v>1616.8</v>
      </c>
    </row>
    <row r="174" spans="1:6" s="4" customFormat="1" ht="16.5" customHeight="1" x14ac:dyDescent="0.25">
      <c r="A174" s="33" t="s">
        <v>95</v>
      </c>
      <c r="B174" s="34"/>
      <c r="C174" s="35" t="s">
        <v>29</v>
      </c>
      <c r="D174" s="35" t="s">
        <v>137</v>
      </c>
      <c r="E174" s="35" t="s">
        <v>96</v>
      </c>
      <c r="F174" s="36">
        <f t="shared" ref="F174" si="16">F175</f>
        <v>1616.8</v>
      </c>
    </row>
    <row r="175" spans="1:6" s="4" customFormat="1" ht="79.5" customHeight="1" x14ac:dyDescent="0.25">
      <c r="A175" s="59" t="s">
        <v>225</v>
      </c>
      <c r="B175" s="13"/>
      <c r="C175" s="7" t="s">
        <v>29</v>
      </c>
      <c r="D175" s="7" t="s">
        <v>137</v>
      </c>
      <c r="E175" s="7" t="s">
        <v>21</v>
      </c>
      <c r="F175" s="14">
        <v>1616.8</v>
      </c>
    </row>
    <row r="176" spans="1:6" ht="15.75" customHeight="1" x14ac:dyDescent="0.25">
      <c r="A176" s="33" t="s">
        <v>67</v>
      </c>
      <c r="B176" s="34"/>
      <c r="C176" s="35" t="s">
        <v>29</v>
      </c>
      <c r="D176" s="35" t="s">
        <v>138</v>
      </c>
      <c r="E176" s="35"/>
      <c r="F176" s="36">
        <f t="shared" ref="F176:F177" si="17">F177</f>
        <v>253.2</v>
      </c>
    </row>
    <row r="177" spans="1:6" ht="15.75" customHeight="1" x14ac:dyDescent="0.25">
      <c r="A177" s="33" t="s">
        <v>95</v>
      </c>
      <c r="B177" s="34"/>
      <c r="C177" s="35" t="s">
        <v>29</v>
      </c>
      <c r="D177" s="35" t="s">
        <v>138</v>
      </c>
      <c r="E177" s="35" t="s">
        <v>96</v>
      </c>
      <c r="F177" s="36">
        <f t="shared" si="17"/>
        <v>253.2</v>
      </c>
    </row>
    <row r="178" spans="1:6" s="4" customFormat="1" ht="15.75" customHeight="1" x14ac:dyDescent="0.25">
      <c r="A178" s="12" t="s">
        <v>17</v>
      </c>
      <c r="B178" s="13"/>
      <c r="C178" s="7" t="s">
        <v>29</v>
      </c>
      <c r="D178" s="7" t="s">
        <v>138</v>
      </c>
      <c r="E178" s="7" t="s">
        <v>18</v>
      </c>
      <c r="F178" s="14">
        <v>253.2</v>
      </c>
    </row>
    <row r="179" spans="1:6" s="4" customFormat="1" ht="48.75" customHeight="1" x14ac:dyDescent="0.25">
      <c r="A179" s="33" t="s">
        <v>87</v>
      </c>
      <c r="B179" s="34"/>
      <c r="C179" s="35" t="s">
        <v>29</v>
      </c>
      <c r="D179" s="35" t="s">
        <v>139</v>
      </c>
      <c r="E179" s="35"/>
      <c r="F179" s="36">
        <f t="shared" ref="F179:F180" si="18">F180</f>
        <v>647.5</v>
      </c>
    </row>
    <row r="180" spans="1:6" s="4" customFormat="1" ht="15.75" customHeight="1" x14ac:dyDescent="0.25">
      <c r="A180" s="33" t="s">
        <v>95</v>
      </c>
      <c r="B180" s="34"/>
      <c r="C180" s="35" t="s">
        <v>29</v>
      </c>
      <c r="D180" s="35" t="s">
        <v>139</v>
      </c>
      <c r="E180" s="35" t="s">
        <v>96</v>
      </c>
      <c r="F180" s="36">
        <f t="shared" si="18"/>
        <v>647.5</v>
      </c>
    </row>
    <row r="181" spans="1:6" s="4" customFormat="1" ht="77.25" customHeight="1" x14ac:dyDescent="0.25">
      <c r="A181" s="59" t="s">
        <v>225</v>
      </c>
      <c r="B181" s="13"/>
      <c r="C181" s="7" t="s">
        <v>29</v>
      </c>
      <c r="D181" s="7" t="s">
        <v>139</v>
      </c>
      <c r="E181" s="7" t="s">
        <v>21</v>
      </c>
      <c r="F181" s="14">
        <v>647.5</v>
      </c>
    </row>
    <row r="182" spans="1:6" s="4" customFormat="1" ht="48" customHeight="1" x14ac:dyDescent="0.25">
      <c r="A182" s="33" t="s">
        <v>58</v>
      </c>
      <c r="B182" s="34"/>
      <c r="C182" s="35" t="s">
        <v>29</v>
      </c>
      <c r="D182" s="35" t="s">
        <v>140</v>
      </c>
      <c r="E182" s="35"/>
      <c r="F182" s="36">
        <f t="shared" ref="F182:F183" si="19">F183</f>
        <v>710.8</v>
      </c>
    </row>
    <row r="183" spans="1:6" s="4" customFormat="1" ht="16.5" customHeight="1" x14ac:dyDescent="0.25">
      <c r="A183" s="33" t="s">
        <v>95</v>
      </c>
      <c r="B183" s="34"/>
      <c r="C183" s="35" t="s">
        <v>29</v>
      </c>
      <c r="D183" s="35" t="s">
        <v>140</v>
      </c>
      <c r="E183" s="35" t="s">
        <v>96</v>
      </c>
      <c r="F183" s="36">
        <f t="shared" si="19"/>
        <v>710.8</v>
      </c>
    </row>
    <row r="184" spans="1:6" s="4" customFormat="1" ht="78" customHeight="1" x14ac:dyDescent="0.25">
      <c r="A184" s="59" t="s">
        <v>225</v>
      </c>
      <c r="B184" s="13"/>
      <c r="C184" s="7" t="s">
        <v>29</v>
      </c>
      <c r="D184" s="7" t="s">
        <v>140</v>
      </c>
      <c r="E184" s="7" t="s">
        <v>21</v>
      </c>
      <c r="F184" s="14">
        <v>710.8</v>
      </c>
    </row>
    <row r="185" spans="1:6" s="4" customFormat="1" ht="48.75" customHeight="1" x14ac:dyDescent="0.25">
      <c r="A185" s="33" t="s">
        <v>59</v>
      </c>
      <c r="B185" s="34"/>
      <c r="C185" s="35" t="s">
        <v>29</v>
      </c>
      <c r="D185" s="35" t="s">
        <v>169</v>
      </c>
      <c r="E185" s="35"/>
      <c r="F185" s="36">
        <f>F186</f>
        <v>325.5</v>
      </c>
    </row>
    <row r="186" spans="1:6" s="4" customFormat="1" ht="16.5" customHeight="1" x14ac:dyDescent="0.25">
      <c r="A186" s="33" t="s">
        <v>95</v>
      </c>
      <c r="B186" s="34"/>
      <c r="C186" s="35" t="s">
        <v>29</v>
      </c>
      <c r="D186" s="35" t="s">
        <v>169</v>
      </c>
      <c r="E186" s="35" t="s">
        <v>96</v>
      </c>
      <c r="F186" s="36">
        <f>F187</f>
        <v>325.5</v>
      </c>
    </row>
    <row r="187" spans="1:6" s="4" customFormat="1" ht="78.75" customHeight="1" x14ac:dyDescent="0.25">
      <c r="A187" s="59" t="s">
        <v>225</v>
      </c>
      <c r="B187" s="13"/>
      <c r="C187" s="7" t="s">
        <v>29</v>
      </c>
      <c r="D187" s="15" t="s">
        <v>169</v>
      </c>
      <c r="E187" s="7" t="s">
        <v>21</v>
      </c>
      <c r="F187" s="14">
        <v>325.5</v>
      </c>
    </row>
    <row r="188" spans="1:6" s="4" customFormat="1" ht="47.25" customHeight="1" x14ac:dyDescent="0.25">
      <c r="A188" s="33" t="s">
        <v>210</v>
      </c>
      <c r="B188" s="34"/>
      <c r="C188" s="35" t="s">
        <v>29</v>
      </c>
      <c r="D188" s="35" t="s">
        <v>209</v>
      </c>
      <c r="E188" s="35"/>
      <c r="F188" s="36">
        <f>F189</f>
        <v>397.8</v>
      </c>
    </row>
    <row r="189" spans="1:6" s="4" customFormat="1" ht="15.75" customHeight="1" x14ac:dyDescent="0.25">
      <c r="A189" s="33" t="s">
        <v>95</v>
      </c>
      <c r="B189" s="34"/>
      <c r="C189" s="35" t="s">
        <v>29</v>
      </c>
      <c r="D189" s="35" t="s">
        <v>209</v>
      </c>
      <c r="E189" s="35" t="s">
        <v>96</v>
      </c>
      <c r="F189" s="36">
        <f>F190</f>
        <v>397.8</v>
      </c>
    </row>
    <row r="190" spans="1:6" s="4" customFormat="1" ht="78" customHeight="1" x14ac:dyDescent="0.25">
      <c r="A190" s="59" t="s">
        <v>225</v>
      </c>
      <c r="B190" s="13"/>
      <c r="C190" s="7" t="s">
        <v>29</v>
      </c>
      <c r="D190" s="15" t="s">
        <v>209</v>
      </c>
      <c r="E190" s="7" t="s">
        <v>21</v>
      </c>
      <c r="F190" s="14">
        <v>397.8</v>
      </c>
    </row>
    <row r="191" spans="1:6" s="4" customFormat="1" ht="16.5" customHeight="1" x14ac:dyDescent="0.25">
      <c r="A191" s="32" t="s">
        <v>30</v>
      </c>
      <c r="B191" s="13"/>
      <c r="C191" s="8" t="s">
        <v>31</v>
      </c>
      <c r="D191" s="8"/>
      <c r="E191" s="8"/>
      <c r="F191" s="9">
        <f t="shared" ref="F191" si="20">F192</f>
        <v>5490.2</v>
      </c>
    </row>
    <row r="192" spans="1:6" s="3" customFormat="1" ht="32.25" customHeight="1" x14ac:dyDescent="0.25">
      <c r="A192" s="16" t="s">
        <v>32</v>
      </c>
      <c r="B192" s="20"/>
      <c r="C192" s="10" t="s">
        <v>33</v>
      </c>
      <c r="D192" s="10"/>
      <c r="E192" s="10"/>
      <c r="F192" s="11">
        <f>F193</f>
        <v>5490.2</v>
      </c>
    </row>
    <row r="193" spans="1:6" s="4" customFormat="1" ht="30" customHeight="1" x14ac:dyDescent="0.25">
      <c r="A193" s="42" t="s">
        <v>75</v>
      </c>
      <c r="B193" s="34"/>
      <c r="C193" s="35" t="s">
        <v>33</v>
      </c>
      <c r="D193" s="35" t="s">
        <v>150</v>
      </c>
      <c r="E193" s="35"/>
      <c r="F193" s="36">
        <f>F194+F203</f>
        <v>5490.2</v>
      </c>
    </row>
    <row r="194" spans="1:6" s="4" customFormat="1" ht="79.5" customHeight="1" x14ac:dyDescent="0.25">
      <c r="A194" s="33" t="s">
        <v>60</v>
      </c>
      <c r="B194" s="34"/>
      <c r="C194" s="35" t="s">
        <v>33</v>
      </c>
      <c r="D194" s="35" t="s">
        <v>151</v>
      </c>
      <c r="E194" s="35"/>
      <c r="F194" s="36">
        <f>F195</f>
        <v>5307.2</v>
      </c>
    </row>
    <row r="195" spans="1:6" s="4" customFormat="1" ht="62.25" customHeight="1" x14ac:dyDescent="0.25">
      <c r="A195" s="50" t="s">
        <v>112</v>
      </c>
      <c r="B195" s="51"/>
      <c r="C195" s="35" t="s">
        <v>33</v>
      </c>
      <c r="D195" s="35" t="s">
        <v>151</v>
      </c>
      <c r="E195" s="35"/>
      <c r="F195" s="36">
        <f>F196+F198+F200</f>
        <v>5307.2</v>
      </c>
    </row>
    <row r="196" spans="1:6" s="4" customFormat="1" ht="93.75" customHeight="1" x14ac:dyDescent="0.25">
      <c r="A196" s="50" t="s">
        <v>91</v>
      </c>
      <c r="B196" s="51"/>
      <c r="C196" s="35" t="s">
        <v>33</v>
      </c>
      <c r="D196" s="35" t="s">
        <v>151</v>
      </c>
      <c r="E196" s="35" t="s">
        <v>92</v>
      </c>
      <c r="F196" s="36">
        <f t="shared" ref="F196" si="21">F197</f>
        <v>4427.2</v>
      </c>
    </row>
    <row r="197" spans="1:6" s="4" customFormat="1" ht="30" customHeight="1" x14ac:dyDescent="0.25">
      <c r="A197" s="59" t="s">
        <v>104</v>
      </c>
      <c r="B197" s="52"/>
      <c r="C197" s="7" t="s">
        <v>33</v>
      </c>
      <c r="D197" s="7" t="s">
        <v>151</v>
      </c>
      <c r="E197" s="7" t="s">
        <v>103</v>
      </c>
      <c r="F197" s="14">
        <v>4427.2</v>
      </c>
    </row>
    <row r="198" spans="1:6" s="4" customFormat="1" ht="47.25" customHeight="1" x14ac:dyDescent="0.25">
      <c r="A198" s="50" t="s">
        <v>194</v>
      </c>
      <c r="B198" s="52"/>
      <c r="C198" s="35" t="s">
        <v>33</v>
      </c>
      <c r="D198" s="35" t="s">
        <v>151</v>
      </c>
      <c r="E198" s="7" t="s">
        <v>90</v>
      </c>
      <c r="F198" s="14">
        <f>F199</f>
        <v>840</v>
      </c>
    </row>
    <row r="199" spans="1:6" s="4" customFormat="1" ht="46.5" customHeight="1" x14ac:dyDescent="0.25">
      <c r="A199" s="59" t="s">
        <v>195</v>
      </c>
      <c r="B199" s="52"/>
      <c r="C199" s="7" t="s">
        <v>33</v>
      </c>
      <c r="D199" s="7" t="s">
        <v>151</v>
      </c>
      <c r="E199" s="7" t="s">
        <v>89</v>
      </c>
      <c r="F199" s="14">
        <f>306+534</f>
        <v>840</v>
      </c>
    </row>
    <row r="200" spans="1:6" s="4" customFormat="1" ht="64.5" customHeight="1" x14ac:dyDescent="0.25">
      <c r="A200" s="33" t="s">
        <v>214</v>
      </c>
      <c r="B200" s="52"/>
      <c r="C200" s="7" t="s">
        <v>33</v>
      </c>
      <c r="D200" s="7" t="s">
        <v>217</v>
      </c>
      <c r="E200" s="7"/>
      <c r="F200" s="14">
        <f>F201</f>
        <v>40</v>
      </c>
    </row>
    <row r="201" spans="1:6" s="4" customFormat="1" ht="95.25" customHeight="1" x14ac:dyDescent="0.25">
      <c r="A201" s="33" t="s">
        <v>91</v>
      </c>
      <c r="B201" s="52"/>
      <c r="C201" s="7" t="s">
        <v>33</v>
      </c>
      <c r="D201" s="7" t="s">
        <v>217</v>
      </c>
      <c r="E201" s="7" t="s">
        <v>92</v>
      </c>
      <c r="F201" s="14">
        <f>F202</f>
        <v>40</v>
      </c>
    </row>
    <row r="202" spans="1:6" s="4" customFormat="1" ht="30.75" customHeight="1" x14ac:dyDescent="0.25">
      <c r="A202" s="12" t="s">
        <v>104</v>
      </c>
      <c r="B202" s="52"/>
      <c r="C202" s="7" t="s">
        <v>33</v>
      </c>
      <c r="D202" s="7" t="s">
        <v>217</v>
      </c>
      <c r="E202" s="7" t="s">
        <v>103</v>
      </c>
      <c r="F202" s="14">
        <v>40</v>
      </c>
    </row>
    <row r="203" spans="1:6" s="4" customFormat="1" ht="33" customHeight="1" x14ac:dyDescent="0.25">
      <c r="A203" s="53" t="s">
        <v>78</v>
      </c>
      <c r="B203" s="34"/>
      <c r="C203" s="35" t="s">
        <v>33</v>
      </c>
      <c r="D203" s="35" t="s">
        <v>152</v>
      </c>
      <c r="E203" s="35"/>
      <c r="F203" s="36">
        <f t="shared" ref="F203:F204" si="22">F204</f>
        <v>183</v>
      </c>
    </row>
    <row r="204" spans="1:6" s="4" customFormat="1" ht="48" customHeight="1" x14ac:dyDescent="0.25">
      <c r="A204" s="50" t="s">
        <v>194</v>
      </c>
      <c r="B204" s="51"/>
      <c r="C204" s="35" t="s">
        <v>33</v>
      </c>
      <c r="D204" s="35" t="s">
        <v>152</v>
      </c>
      <c r="E204" s="35" t="s">
        <v>90</v>
      </c>
      <c r="F204" s="36">
        <f t="shared" si="22"/>
        <v>183</v>
      </c>
    </row>
    <row r="205" spans="1:6" s="4" customFormat="1" ht="45.75" customHeight="1" x14ac:dyDescent="0.25">
      <c r="A205" s="59" t="s">
        <v>195</v>
      </c>
      <c r="B205" s="52"/>
      <c r="C205" s="7" t="s">
        <v>33</v>
      </c>
      <c r="D205" s="7" t="s">
        <v>152</v>
      </c>
      <c r="E205" s="7" t="s">
        <v>89</v>
      </c>
      <c r="F205" s="14">
        <v>183</v>
      </c>
    </row>
    <row r="206" spans="1:6" s="4" customFormat="1" ht="16.5" customHeight="1" x14ac:dyDescent="0.25">
      <c r="A206" s="54" t="s">
        <v>57</v>
      </c>
      <c r="B206" s="21"/>
      <c r="C206" s="8" t="s">
        <v>34</v>
      </c>
      <c r="D206" s="8"/>
      <c r="E206" s="8"/>
      <c r="F206" s="9">
        <f t="shared" ref="F206:F209" si="23">F207</f>
        <v>37096.1</v>
      </c>
    </row>
    <row r="207" spans="1:6" s="5" customFormat="1" ht="16.5" customHeight="1" x14ac:dyDescent="0.25">
      <c r="A207" s="16" t="s">
        <v>177</v>
      </c>
      <c r="B207" s="20"/>
      <c r="C207" s="10" t="s">
        <v>35</v>
      </c>
      <c r="D207" s="10"/>
      <c r="E207" s="10"/>
      <c r="F207" s="11">
        <f t="shared" si="23"/>
        <v>37096.1</v>
      </c>
    </row>
    <row r="208" spans="1:6" s="4" customFormat="1" ht="16.5" customHeight="1" x14ac:dyDescent="0.25">
      <c r="A208" s="33" t="s">
        <v>88</v>
      </c>
      <c r="B208" s="34"/>
      <c r="C208" s="35" t="s">
        <v>35</v>
      </c>
      <c r="D208" s="35" t="s">
        <v>110</v>
      </c>
      <c r="E208" s="35"/>
      <c r="F208" s="36">
        <f t="shared" si="23"/>
        <v>37096.1</v>
      </c>
    </row>
    <row r="209" spans="1:6" s="4" customFormat="1" ht="47.25" customHeight="1" x14ac:dyDescent="0.25">
      <c r="A209" s="33" t="s">
        <v>179</v>
      </c>
      <c r="B209" s="34"/>
      <c r="C209" s="35" t="s">
        <v>35</v>
      </c>
      <c r="D209" s="35" t="s">
        <v>178</v>
      </c>
      <c r="E209" s="35"/>
      <c r="F209" s="36">
        <f t="shared" si="23"/>
        <v>37096.1</v>
      </c>
    </row>
    <row r="210" spans="1:6" s="4" customFormat="1" ht="48.75" customHeight="1" x14ac:dyDescent="0.25">
      <c r="A210" s="33" t="s">
        <v>162</v>
      </c>
      <c r="B210" s="13"/>
      <c r="C210" s="35" t="s">
        <v>35</v>
      </c>
      <c r="D210" s="35" t="s">
        <v>163</v>
      </c>
      <c r="E210" s="35"/>
      <c r="F210" s="36">
        <f>F212</f>
        <v>37096.1</v>
      </c>
    </row>
    <row r="211" spans="1:6" s="4" customFormat="1" ht="16.5" customHeight="1" x14ac:dyDescent="0.25">
      <c r="A211" s="37" t="s">
        <v>99</v>
      </c>
      <c r="B211" s="13"/>
      <c r="C211" s="35" t="s">
        <v>35</v>
      </c>
      <c r="D211" s="35" t="s">
        <v>163</v>
      </c>
      <c r="E211" s="35" t="s">
        <v>100</v>
      </c>
      <c r="F211" s="36">
        <f t="shared" ref="F211" si="24">F212</f>
        <v>37096.1</v>
      </c>
    </row>
    <row r="212" spans="1:6" s="4" customFormat="1" ht="16.5" customHeight="1" x14ac:dyDescent="0.25">
      <c r="A212" s="12" t="s">
        <v>66</v>
      </c>
      <c r="B212" s="13"/>
      <c r="C212" s="7" t="s">
        <v>35</v>
      </c>
      <c r="D212" s="7" t="s">
        <v>163</v>
      </c>
      <c r="E212" s="7" t="s">
        <v>65</v>
      </c>
      <c r="F212" s="14">
        <f>21638.1+539.3+14918.7</f>
        <v>37096.1</v>
      </c>
    </row>
    <row r="213" spans="1:6" s="4" customFormat="1" ht="16.5" customHeight="1" x14ac:dyDescent="0.25">
      <c r="A213" s="32" t="s">
        <v>37</v>
      </c>
      <c r="B213" s="21"/>
      <c r="C213" s="8" t="s">
        <v>38</v>
      </c>
      <c r="D213" s="8"/>
      <c r="E213" s="8"/>
      <c r="F213" s="9">
        <f>F214+F220</f>
        <v>4788.5999999999995</v>
      </c>
    </row>
    <row r="214" spans="1:6" s="4" customFormat="1" ht="16.5" customHeight="1" x14ac:dyDescent="0.25">
      <c r="A214" s="16" t="s">
        <v>202</v>
      </c>
      <c r="B214" s="20"/>
      <c r="C214" s="10" t="s">
        <v>201</v>
      </c>
      <c r="D214" s="10"/>
      <c r="E214" s="10"/>
      <c r="F214" s="11">
        <f>F215</f>
        <v>507</v>
      </c>
    </row>
    <row r="215" spans="1:6" s="4" customFormat="1" ht="31.5" x14ac:dyDescent="0.25">
      <c r="A215" s="42" t="s">
        <v>83</v>
      </c>
      <c r="B215" s="34"/>
      <c r="C215" s="35" t="s">
        <v>201</v>
      </c>
      <c r="D215" s="35" t="s">
        <v>153</v>
      </c>
      <c r="E215" s="7"/>
      <c r="F215" s="14">
        <f t="shared" ref="F215:F218" si="25">F216</f>
        <v>507</v>
      </c>
    </row>
    <row r="216" spans="1:6" ht="31.5" customHeight="1" x14ac:dyDescent="0.25">
      <c r="A216" s="33" t="s">
        <v>184</v>
      </c>
      <c r="B216" s="34"/>
      <c r="C216" s="35" t="s">
        <v>201</v>
      </c>
      <c r="D216" s="35" t="s">
        <v>155</v>
      </c>
      <c r="E216" s="35"/>
      <c r="F216" s="36">
        <f t="shared" si="25"/>
        <v>507</v>
      </c>
    </row>
    <row r="217" spans="1:6" ht="48" customHeight="1" x14ac:dyDescent="0.25">
      <c r="A217" s="33" t="s">
        <v>204</v>
      </c>
      <c r="B217" s="34"/>
      <c r="C217" s="35" t="s">
        <v>201</v>
      </c>
      <c r="D217" s="35" t="s">
        <v>203</v>
      </c>
      <c r="E217" s="35"/>
      <c r="F217" s="36">
        <f>F218</f>
        <v>507</v>
      </c>
    </row>
    <row r="218" spans="1:6" ht="93" customHeight="1" x14ac:dyDescent="0.25">
      <c r="A218" s="33" t="s">
        <v>91</v>
      </c>
      <c r="B218" s="34"/>
      <c r="C218" s="35" t="s">
        <v>201</v>
      </c>
      <c r="D218" s="35" t="s">
        <v>203</v>
      </c>
      <c r="E218" s="35" t="s">
        <v>92</v>
      </c>
      <c r="F218" s="36">
        <f t="shared" si="25"/>
        <v>507</v>
      </c>
    </row>
    <row r="219" spans="1:6" ht="33.75" customHeight="1" x14ac:dyDescent="0.25">
      <c r="A219" s="12" t="s">
        <v>104</v>
      </c>
      <c r="B219" s="34"/>
      <c r="C219" s="7" t="s">
        <v>201</v>
      </c>
      <c r="D219" s="7" t="s">
        <v>203</v>
      </c>
      <c r="E219" s="7" t="s">
        <v>103</v>
      </c>
      <c r="F219" s="14">
        <v>507</v>
      </c>
    </row>
    <row r="220" spans="1:6" s="5" customFormat="1" ht="16.5" customHeight="1" x14ac:dyDescent="0.25">
      <c r="A220" s="16" t="s">
        <v>49</v>
      </c>
      <c r="B220" s="20"/>
      <c r="C220" s="10" t="s">
        <v>48</v>
      </c>
      <c r="D220" s="10"/>
      <c r="E220" s="10"/>
      <c r="F220" s="11">
        <f>F221</f>
        <v>4281.5999999999995</v>
      </c>
    </row>
    <row r="221" spans="1:6" s="4" customFormat="1" ht="28.5" customHeight="1" x14ac:dyDescent="0.25">
      <c r="A221" s="42" t="s">
        <v>83</v>
      </c>
      <c r="B221" s="34"/>
      <c r="C221" s="35" t="s">
        <v>48</v>
      </c>
      <c r="D221" s="35" t="s">
        <v>153</v>
      </c>
      <c r="E221" s="35"/>
      <c r="F221" s="36">
        <f>F222+F227+F232+F237+F243+F246+F240</f>
        <v>4281.5999999999995</v>
      </c>
    </row>
    <row r="222" spans="1:6" ht="48.75" customHeight="1" x14ac:dyDescent="0.25">
      <c r="A222" s="33" t="s">
        <v>190</v>
      </c>
      <c r="B222" s="34"/>
      <c r="C222" s="35" t="s">
        <v>48</v>
      </c>
      <c r="D222" s="35" t="s">
        <v>154</v>
      </c>
      <c r="E222" s="35"/>
      <c r="F222" s="36">
        <f>F223+F226</f>
        <v>700.4</v>
      </c>
    </row>
    <row r="223" spans="1:6" ht="48.75" customHeight="1" x14ac:dyDescent="0.25">
      <c r="A223" s="33" t="s">
        <v>194</v>
      </c>
      <c r="B223" s="34"/>
      <c r="C223" s="35" t="s">
        <v>48</v>
      </c>
      <c r="D223" s="35" t="s">
        <v>154</v>
      </c>
      <c r="E223" s="35" t="s">
        <v>90</v>
      </c>
      <c r="F223" s="36">
        <f>F224</f>
        <v>560.4</v>
      </c>
    </row>
    <row r="224" spans="1:6" ht="46.5" customHeight="1" x14ac:dyDescent="0.25">
      <c r="A224" s="12" t="s">
        <v>195</v>
      </c>
      <c r="B224" s="34"/>
      <c r="C224" s="7" t="s">
        <v>48</v>
      </c>
      <c r="D224" s="7" t="s">
        <v>154</v>
      </c>
      <c r="E224" s="7" t="s">
        <v>89</v>
      </c>
      <c r="F224" s="14">
        <f>700.4-140</f>
        <v>560.4</v>
      </c>
    </row>
    <row r="225" spans="1:6" ht="30.75" customHeight="1" x14ac:dyDescent="0.25">
      <c r="A225" s="33" t="s">
        <v>101</v>
      </c>
      <c r="B225" s="34"/>
      <c r="C225" s="35" t="s">
        <v>48</v>
      </c>
      <c r="D225" s="35" t="s">
        <v>154</v>
      </c>
      <c r="E225" s="35" t="s">
        <v>102</v>
      </c>
      <c r="F225" s="14">
        <f>F226</f>
        <v>140</v>
      </c>
    </row>
    <row r="226" spans="1:6" ht="16.5" customHeight="1" x14ac:dyDescent="0.25">
      <c r="A226" s="12" t="s">
        <v>241</v>
      </c>
      <c r="B226" s="34"/>
      <c r="C226" s="7" t="s">
        <v>48</v>
      </c>
      <c r="D226" s="7" t="s">
        <v>154</v>
      </c>
      <c r="E226" s="7" t="s">
        <v>240</v>
      </c>
      <c r="F226" s="14">
        <v>140</v>
      </c>
    </row>
    <row r="227" spans="1:6" ht="31.5" customHeight="1" x14ac:dyDescent="0.25">
      <c r="A227" s="33" t="s">
        <v>184</v>
      </c>
      <c r="B227" s="34"/>
      <c r="C227" s="35" t="s">
        <v>48</v>
      </c>
      <c r="D227" s="35" t="s">
        <v>155</v>
      </c>
      <c r="E227" s="35"/>
      <c r="F227" s="36">
        <f>F230+F228</f>
        <v>586.29999999999995</v>
      </c>
    </row>
    <row r="228" spans="1:6" ht="93.75" customHeight="1" x14ac:dyDescent="0.25">
      <c r="A228" s="33" t="s">
        <v>91</v>
      </c>
      <c r="B228" s="34"/>
      <c r="C228" s="35" t="s">
        <v>48</v>
      </c>
      <c r="D228" s="35" t="s">
        <v>155</v>
      </c>
      <c r="E228" s="35" t="s">
        <v>92</v>
      </c>
      <c r="F228" s="36">
        <f>F229</f>
        <v>468.7</v>
      </c>
    </row>
    <row r="229" spans="1:6" ht="31.5" customHeight="1" x14ac:dyDescent="0.25">
      <c r="A229" s="12" t="s">
        <v>104</v>
      </c>
      <c r="B229" s="34"/>
      <c r="C229" s="35" t="s">
        <v>48</v>
      </c>
      <c r="D229" s="35" t="s">
        <v>155</v>
      </c>
      <c r="E229" s="35" t="s">
        <v>103</v>
      </c>
      <c r="F229" s="36">
        <v>468.7</v>
      </c>
    </row>
    <row r="230" spans="1:6" ht="47.25" customHeight="1" x14ac:dyDescent="0.25">
      <c r="A230" s="33" t="s">
        <v>194</v>
      </c>
      <c r="B230" s="34"/>
      <c r="C230" s="35" t="s">
        <v>48</v>
      </c>
      <c r="D230" s="35" t="s">
        <v>155</v>
      </c>
      <c r="E230" s="35" t="s">
        <v>90</v>
      </c>
      <c r="F230" s="36">
        <f>F231</f>
        <v>117.6</v>
      </c>
    </row>
    <row r="231" spans="1:6" ht="46.5" customHeight="1" x14ac:dyDescent="0.25">
      <c r="A231" s="12" t="s">
        <v>195</v>
      </c>
      <c r="B231" s="34"/>
      <c r="C231" s="7" t="s">
        <v>48</v>
      </c>
      <c r="D231" s="7" t="s">
        <v>155</v>
      </c>
      <c r="E231" s="7" t="s">
        <v>89</v>
      </c>
      <c r="F231" s="14">
        <f>54.5+63.1</f>
        <v>117.6</v>
      </c>
    </row>
    <row r="232" spans="1:6" ht="30.75" customHeight="1" x14ac:dyDescent="0.25">
      <c r="A232" s="33" t="s">
        <v>187</v>
      </c>
      <c r="B232" s="34"/>
      <c r="C232" s="35" t="s">
        <v>48</v>
      </c>
      <c r="D232" s="35" t="s">
        <v>185</v>
      </c>
      <c r="E232" s="35"/>
      <c r="F232" s="36">
        <f>F235+F233</f>
        <v>1310.6999999999998</v>
      </c>
    </row>
    <row r="233" spans="1:6" ht="97.5" customHeight="1" x14ac:dyDescent="0.25">
      <c r="A233" s="33" t="s">
        <v>91</v>
      </c>
      <c r="B233" s="34"/>
      <c r="C233" s="35" t="s">
        <v>48</v>
      </c>
      <c r="D233" s="35" t="s">
        <v>185</v>
      </c>
      <c r="E233" s="35" t="s">
        <v>92</v>
      </c>
      <c r="F233" s="36">
        <f>F234</f>
        <v>536.79999999999995</v>
      </c>
    </row>
    <row r="234" spans="1:6" ht="32.25" customHeight="1" x14ac:dyDescent="0.25">
      <c r="A234" s="12" t="s">
        <v>104</v>
      </c>
      <c r="B234" s="34"/>
      <c r="C234" s="35" t="s">
        <v>48</v>
      </c>
      <c r="D234" s="35" t="s">
        <v>185</v>
      </c>
      <c r="E234" s="35" t="s">
        <v>103</v>
      </c>
      <c r="F234" s="36">
        <v>536.79999999999995</v>
      </c>
    </row>
    <row r="235" spans="1:6" ht="46.5" customHeight="1" x14ac:dyDescent="0.25">
      <c r="A235" s="33" t="s">
        <v>194</v>
      </c>
      <c r="B235" s="34"/>
      <c r="C235" s="35" t="s">
        <v>48</v>
      </c>
      <c r="D235" s="35" t="s">
        <v>185</v>
      </c>
      <c r="E235" s="35" t="s">
        <v>90</v>
      </c>
      <c r="F235" s="36">
        <f t="shared" ref="F235" si="26">F236</f>
        <v>773.9</v>
      </c>
    </row>
    <row r="236" spans="1:6" ht="48" customHeight="1" x14ac:dyDescent="0.25">
      <c r="A236" s="12" t="s">
        <v>195</v>
      </c>
      <c r="B236" s="34"/>
      <c r="C236" s="7" t="s">
        <v>48</v>
      </c>
      <c r="D236" s="7" t="s">
        <v>185</v>
      </c>
      <c r="E236" s="7" t="s">
        <v>89</v>
      </c>
      <c r="F236" s="14">
        <f>100.6+275.3+398</f>
        <v>773.9</v>
      </c>
    </row>
    <row r="237" spans="1:6" ht="61.5" customHeight="1" x14ac:dyDescent="0.25">
      <c r="A237" s="33" t="s">
        <v>188</v>
      </c>
      <c r="B237" s="34"/>
      <c r="C237" s="35" t="s">
        <v>48</v>
      </c>
      <c r="D237" s="35" t="s">
        <v>186</v>
      </c>
      <c r="E237" s="35"/>
      <c r="F237" s="36">
        <f>F238</f>
        <v>485.7</v>
      </c>
    </row>
    <row r="238" spans="1:6" ht="48.75" customHeight="1" x14ac:dyDescent="0.25">
      <c r="A238" s="33" t="s">
        <v>194</v>
      </c>
      <c r="B238" s="34"/>
      <c r="C238" s="35" t="s">
        <v>48</v>
      </c>
      <c r="D238" s="35" t="s">
        <v>186</v>
      </c>
      <c r="E238" s="35" t="s">
        <v>90</v>
      </c>
      <c r="F238" s="36">
        <f>F239</f>
        <v>485.7</v>
      </c>
    </row>
    <row r="239" spans="1:6" ht="46.5" customHeight="1" x14ac:dyDescent="0.25">
      <c r="A239" s="12" t="s">
        <v>195</v>
      </c>
      <c r="B239" s="34"/>
      <c r="C239" s="7" t="s">
        <v>48</v>
      </c>
      <c r="D239" s="7" t="s">
        <v>186</v>
      </c>
      <c r="E239" s="7" t="s">
        <v>89</v>
      </c>
      <c r="F239" s="14">
        <v>485.7</v>
      </c>
    </row>
    <row r="240" spans="1:6" ht="63" customHeight="1" x14ac:dyDescent="0.25">
      <c r="A240" s="33" t="s">
        <v>239</v>
      </c>
      <c r="B240" s="34"/>
      <c r="C240" s="35" t="s">
        <v>48</v>
      </c>
      <c r="D240" s="35" t="s">
        <v>238</v>
      </c>
      <c r="E240" s="35"/>
      <c r="F240" s="36">
        <f>F241</f>
        <v>718.5</v>
      </c>
    </row>
    <row r="241" spans="1:6" ht="47.25" customHeight="1" x14ac:dyDescent="0.25">
      <c r="A241" s="33" t="s">
        <v>194</v>
      </c>
      <c r="B241" s="34"/>
      <c r="C241" s="35" t="s">
        <v>48</v>
      </c>
      <c r="D241" s="35" t="s">
        <v>238</v>
      </c>
      <c r="E241" s="35" t="s">
        <v>90</v>
      </c>
      <c r="F241" s="36">
        <f>F242</f>
        <v>718.5</v>
      </c>
    </row>
    <row r="242" spans="1:6" ht="48.75" customHeight="1" x14ac:dyDescent="0.25">
      <c r="A242" s="12" t="s">
        <v>195</v>
      </c>
      <c r="B242" s="34"/>
      <c r="C242" s="7" t="s">
        <v>48</v>
      </c>
      <c r="D242" s="7" t="s">
        <v>238</v>
      </c>
      <c r="E242" s="7" t="s">
        <v>89</v>
      </c>
      <c r="F242" s="14">
        <v>718.5</v>
      </c>
    </row>
    <row r="243" spans="1:6" ht="15" customHeight="1" x14ac:dyDescent="0.25">
      <c r="A243" s="33" t="s">
        <v>218</v>
      </c>
      <c r="B243" s="34"/>
      <c r="C243" s="35" t="s">
        <v>48</v>
      </c>
      <c r="D243" s="35" t="s">
        <v>189</v>
      </c>
      <c r="E243" s="35"/>
      <c r="F243" s="36">
        <f t="shared" ref="F243:F244" si="27">F244</f>
        <v>300</v>
      </c>
    </row>
    <row r="244" spans="1:6" ht="46.5" customHeight="1" x14ac:dyDescent="0.25">
      <c r="A244" s="33" t="s">
        <v>194</v>
      </c>
      <c r="B244" s="34"/>
      <c r="C244" s="35" t="s">
        <v>48</v>
      </c>
      <c r="D244" s="35" t="s">
        <v>189</v>
      </c>
      <c r="E244" s="35" t="s">
        <v>90</v>
      </c>
      <c r="F244" s="36">
        <f t="shared" si="27"/>
        <v>300</v>
      </c>
    </row>
    <row r="245" spans="1:6" ht="46.5" customHeight="1" x14ac:dyDescent="0.25">
      <c r="A245" s="12" t="s">
        <v>195</v>
      </c>
      <c r="B245" s="34"/>
      <c r="C245" s="7" t="s">
        <v>48</v>
      </c>
      <c r="D245" s="7" t="s">
        <v>189</v>
      </c>
      <c r="E245" s="7" t="s">
        <v>89</v>
      </c>
      <c r="F245" s="14">
        <v>300</v>
      </c>
    </row>
    <row r="246" spans="1:6" s="4" customFormat="1" ht="48" customHeight="1" x14ac:dyDescent="0.25">
      <c r="A246" s="37" t="s">
        <v>219</v>
      </c>
      <c r="B246" s="34"/>
      <c r="C246" s="35" t="s">
        <v>48</v>
      </c>
      <c r="D246" s="35" t="s">
        <v>224</v>
      </c>
      <c r="E246" s="35"/>
      <c r="F246" s="36">
        <f t="shared" ref="F246:F247" si="28">F247</f>
        <v>180</v>
      </c>
    </row>
    <row r="247" spans="1:6" s="4" customFormat="1" ht="48" customHeight="1" x14ac:dyDescent="0.25">
      <c r="A247" s="33" t="s">
        <v>194</v>
      </c>
      <c r="B247" s="34"/>
      <c r="C247" s="35" t="s">
        <v>48</v>
      </c>
      <c r="D247" s="35" t="s">
        <v>224</v>
      </c>
      <c r="E247" s="35" t="s">
        <v>90</v>
      </c>
      <c r="F247" s="36">
        <f t="shared" si="28"/>
        <v>180</v>
      </c>
    </row>
    <row r="248" spans="1:6" s="4" customFormat="1" ht="48" customHeight="1" x14ac:dyDescent="0.25">
      <c r="A248" s="12" t="s">
        <v>195</v>
      </c>
      <c r="B248" s="34"/>
      <c r="C248" s="35" t="s">
        <v>48</v>
      </c>
      <c r="D248" s="35" t="s">
        <v>224</v>
      </c>
      <c r="E248" s="35" t="s">
        <v>89</v>
      </c>
      <c r="F248" s="36">
        <v>180</v>
      </c>
    </row>
    <row r="249" spans="1:6" ht="16.5" customHeight="1" x14ac:dyDescent="0.25">
      <c r="A249" s="55" t="s">
        <v>45</v>
      </c>
      <c r="B249" s="41" t="s">
        <v>46</v>
      </c>
      <c r="C249" s="41" t="s">
        <v>36</v>
      </c>
      <c r="D249" s="41" t="s">
        <v>36</v>
      </c>
      <c r="E249" s="41"/>
      <c r="F249" s="11">
        <f>F250</f>
        <v>7156.1</v>
      </c>
    </row>
    <row r="250" spans="1:6" s="3" customFormat="1" ht="16.5" customHeight="1" x14ac:dyDescent="0.25">
      <c r="A250" s="56" t="s">
        <v>6</v>
      </c>
      <c r="B250" s="22"/>
      <c r="C250" s="22" t="s">
        <v>7</v>
      </c>
      <c r="D250" s="22" t="s">
        <v>36</v>
      </c>
      <c r="E250" s="22" t="s">
        <v>36</v>
      </c>
      <c r="F250" s="9">
        <f>F251</f>
        <v>7156.1</v>
      </c>
    </row>
    <row r="251" spans="1:6" s="5" customFormat="1" ht="16.5" customHeight="1" x14ac:dyDescent="0.25">
      <c r="A251" s="55" t="s">
        <v>14</v>
      </c>
      <c r="B251" s="41"/>
      <c r="C251" s="41" t="s">
        <v>15</v>
      </c>
      <c r="D251" s="41"/>
      <c r="E251" s="41"/>
      <c r="F251" s="9">
        <f>F256+F262</f>
        <v>7156.1</v>
      </c>
    </row>
    <row r="252" spans="1:6" s="4" customFormat="1" ht="78" customHeight="1" x14ac:dyDescent="0.25">
      <c r="A252" s="33" t="s">
        <v>233</v>
      </c>
      <c r="B252" s="34"/>
      <c r="C252" s="35" t="s">
        <v>15</v>
      </c>
      <c r="D252" s="35" t="s">
        <v>234</v>
      </c>
      <c r="E252" s="35"/>
      <c r="F252" s="36">
        <f>F253</f>
        <v>1611.1</v>
      </c>
    </row>
    <row r="253" spans="1:6" s="4" customFormat="1" ht="81" customHeight="1" x14ac:dyDescent="0.25">
      <c r="A253" s="33" t="s">
        <v>235</v>
      </c>
      <c r="B253" s="34"/>
      <c r="C253" s="35" t="s">
        <v>15</v>
      </c>
      <c r="D253" s="35" t="s">
        <v>236</v>
      </c>
      <c r="E253" s="35"/>
      <c r="F253" s="36">
        <f t="shared" ref="F253" si="29">F254</f>
        <v>1611.1</v>
      </c>
    </row>
    <row r="254" spans="1:6" s="4" customFormat="1" ht="48" customHeight="1" x14ac:dyDescent="0.25">
      <c r="A254" s="33" t="s">
        <v>194</v>
      </c>
      <c r="B254" s="34"/>
      <c r="C254" s="35" t="s">
        <v>15</v>
      </c>
      <c r="D254" s="35" t="s">
        <v>236</v>
      </c>
      <c r="E254" s="35" t="s">
        <v>90</v>
      </c>
      <c r="F254" s="36">
        <f t="shared" ref="F254" si="30">F255</f>
        <v>1611.1</v>
      </c>
    </row>
    <row r="255" spans="1:6" ht="48" customHeight="1" x14ac:dyDescent="0.25">
      <c r="A255" s="12" t="s">
        <v>195</v>
      </c>
      <c r="B255" s="15"/>
      <c r="C255" s="15" t="s">
        <v>15</v>
      </c>
      <c r="D255" s="7" t="s">
        <v>236</v>
      </c>
      <c r="E255" s="15" t="s">
        <v>89</v>
      </c>
      <c r="F255" s="14">
        <v>1611.1</v>
      </c>
    </row>
    <row r="256" spans="1:6" ht="76.5" customHeight="1" x14ac:dyDescent="0.25">
      <c r="A256" s="42" t="s">
        <v>86</v>
      </c>
      <c r="B256" s="19"/>
      <c r="C256" s="19" t="s">
        <v>15</v>
      </c>
      <c r="D256" s="19" t="s">
        <v>159</v>
      </c>
      <c r="E256" s="19"/>
      <c r="F256" s="36">
        <f t="shared" ref="F256" si="31">F257</f>
        <v>1837.4</v>
      </c>
    </row>
    <row r="257" spans="1:6" ht="32.25" customHeight="1" x14ac:dyDescent="0.25">
      <c r="A257" s="33" t="s">
        <v>61</v>
      </c>
      <c r="B257" s="15"/>
      <c r="C257" s="19" t="s">
        <v>15</v>
      </c>
      <c r="D257" s="19" t="s">
        <v>160</v>
      </c>
      <c r="E257" s="19"/>
      <c r="F257" s="36">
        <f>F258+F260</f>
        <v>1837.4</v>
      </c>
    </row>
    <row r="258" spans="1:6" ht="48" customHeight="1" x14ac:dyDescent="0.25">
      <c r="A258" s="33" t="s">
        <v>194</v>
      </c>
      <c r="B258" s="15"/>
      <c r="C258" s="19" t="s">
        <v>15</v>
      </c>
      <c r="D258" s="19" t="s">
        <v>160</v>
      </c>
      <c r="E258" s="35" t="s">
        <v>90</v>
      </c>
      <c r="F258" s="36">
        <f>F259</f>
        <v>1725.4</v>
      </c>
    </row>
    <row r="259" spans="1:6" ht="48" customHeight="1" x14ac:dyDescent="0.25">
      <c r="A259" s="12" t="s">
        <v>195</v>
      </c>
      <c r="B259" s="15"/>
      <c r="C259" s="15" t="s">
        <v>15</v>
      </c>
      <c r="D259" s="15" t="s">
        <v>160</v>
      </c>
      <c r="E259" s="7" t="s">
        <v>89</v>
      </c>
      <c r="F259" s="14">
        <v>1725.4</v>
      </c>
    </row>
    <row r="260" spans="1:6" ht="16.5" customHeight="1" x14ac:dyDescent="0.25">
      <c r="A260" s="33" t="s">
        <v>95</v>
      </c>
      <c r="B260" s="19"/>
      <c r="C260" s="19" t="s">
        <v>15</v>
      </c>
      <c r="D260" s="19" t="s">
        <v>160</v>
      </c>
      <c r="E260" s="35" t="s">
        <v>96</v>
      </c>
      <c r="F260" s="36">
        <f t="shared" ref="F260" si="32">F261</f>
        <v>112</v>
      </c>
    </row>
    <row r="261" spans="1:6" ht="16.5" customHeight="1" x14ac:dyDescent="0.25">
      <c r="A261" s="12" t="s">
        <v>97</v>
      </c>
      <c r="B261" s="15"/>
      <c r="C261" s="15" t="s">
        <v>15</v>
      </c>
      <c r="D261" s="15" t="s">
        <v>160</v>
      </c>
      <c r="E261" s="15" t="s">
        <v>98</v>
      </c>
      <c r="F261" s="14">
        <v>112</v>
      </c>
    </row>
    <row r="262" spans="1:6" ht="16.5" customHeight="1" x14ac:dyDescent="0.25">
      <c r="A262" s="57" t="s">
        <v>88</v>
      </c>
      <c r="B262" s="19"/>
      <c r="C262" s="19" t="s">
        <v>15</v>
      </c>
      <c r="D262" s="19" t="s">
        <v>110</v>
      </c>
      <c r="E262" s="19" t="s">
        <v>36</v>
      </c>
      <c r="F262" s="36">
        <f>F263+F252</f>
        <v>5318.7</v>
      </c>
    </row>
    <row r="263" spans="1:6" ht="16.5" customHeight="1" x14ac:dyDescent="0.25">
      <c r="A263" s="33" t="s">
        <v>158</v>
      </c>
      <c r="B263" s="34"/>
      <c r="C263" s="35" t="s">
        <v>15</v>
      </c>
      <c r="D263" s="35" t="s">
        <v>156</v>
      </c>
      <c r="E263" s="19"/>
      <c r="F263" s="36">
        <f>F264</f>
        <v>3707.6</v>
      </c>
    </row>
    <row r="264" spans="1:6" ht="64.5" customHeight="1" x14ac:dyDescent="0.25">
      <c r="A264" s="33" t="s">
        <v>112</v>
      </c>
      <c r="B264" s="19"/>
      <c r="C264" s="19" t="s">
        <v>15</v>
      </c>
      <c r="D264" s="19" t="s">
        <v>157</v>
      </c>
      <c r="E264" s="19"/>
      <c r="F264" s="36">
        <f>F265+F267</f>
        <v>3707.6</v>
      </c>
    </row>
    <row r="265" spans="1:6" ht="93" customHeight="1" x14ac:dyDescent="0.25">
      <c r="A265" s="33" t="s">
        <v>91</v>
      </c>
      <c r="B265" s="19"/>
      <c r="C265" s="19" t="s">
        <v>15</v>
      </c>
      <c r="D265" s="19" t="s">
        <v>157</v>
      </c>
      <c r="E265" s="35" t="s">
        <v>92</v>
      </c>
      <c r="F265" s="36">
        <f>F266</f>
        <v>3120</v>
      </c>
    </row>
    <row r="266" spans="1:6" ht="33" customHeight="1" x14ac:dyDescent="0.25">
      <c r="A266" s="12" t="s">
        <v>104</v>
      </c>
      <c r="B266" s="15"/>
      <c r="C266" s="15" t="s">
        <v>15</v>
      </c>
      <c r="D266" s="15" t="s">
        <v>157</v>
      </c>
      <c r="E266" s="7" t="s">
        <v>103</v>
      </c>
      <c r="F266" s="14">
        <v>3120</v>
      </c>
    </row>
    <row r="267" spans="1:6" ht="46.5" customHeight="1" x14ac:dyDescent="0.25">
      <c r="A267" s="33" t="s">
        <v>194</v>
      </c>
      <c r="B267" s="15"/>
      <c r="C267" s="19" t="s">
        <v>15</v>
      </c>
      <c r="D267" s="19" t="s">
        <v>157</v>
      </c>
      <c r="E267" s="35" t="s">
        <v>90</v>
      </c>
      <c r="F267" s="36">
        <f>F268</f>
        <v>587.6</v>
      </c>
    </row>
    <row r="268" spans="1:6" ht="48" customHeight="1" x14ac:dyDescent="0.25">
      <c r="A268" s="12" t="s">
        <v>195</v>
      </c>
      <c r="B268" s="15"/>
      <c r="C268" s="15" t="s">
        <v>15</v>
      </c>
      <c r="D268" s="15" t="s">
        <v>157</v>
      </c>
      <c r="E268" s="7" t="s">
        <v>89</v>
      </c>
      <c r="F268" s="14">
        <f>58+529.6</f>
        <v>587.6</v>
      </c>
    </row>
    <row r="288" spans="6:6" x14ac:dyDescent="0.25">
      <c r="F288" s="6"/>
    </row>
  </sheetData>
  <mergeCells count="4">
    <mergeCell ref="A10:D10"/>
    <mergeCell ref="A11:D11"/>
    <mergeCell ref="A13:F13"/>
    <mergeCell ref="D8:F8"/>
  </mergeCells>
  <phoneticPr fontId="6" type="noConversion"/>
  <pageMargins left="1.1811023622047245" right="0.39370078740157483" top="0.78740157480314965" bottom="0.78740157480314965" header="0" footer="0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Кондрашова</cp:lastModifiedBy>
  <cp:lastPrinted>2016-11-14T10:04:45Z</cp:lastPrinted>
  <dcterms:created xsi:type="dcterms:W3CDTF">1996-10-08T23:32:33Z</dcterms:created>
  <dcterms:modified xsi:type="dcterms:W3CDTF">2016-11-14T10:22:45Z</dcterms:modified>
</cp:coreProperties>
</file>